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2018\Постапки 2018\бр. 62 Пијалаци, прехранбени и сродни производи\"/>
    </mc:Choice>
  </mc:AlternateContent>
  <bookViews>
    <workbookView xWindow="0" yWindow="0" windowWidth="28800" windowHeight="12135" activeTab="7"/>
  </bookViews>
  <sheets>
    <sheet name="рекапитулар" sheetId="8" r:id="rId1"/>
    <sheet name="дел 1 " sheetId="1" r:id="rId2"/>
    <sheet name="дел 2" sheetId="2" r:id="rId3"/>
    <sheet name="дел 3 " sheetId="3" r:id="rId4"/>
    <sheet name="дел 4" sheetId="4" r:id="rId5"/>
    <sheet name="дел 5" sheetId="5" r:id="rId6"/>
    <sheet name="дел 6 " sheetId="6" r:id="rId7"/>
    <sheet name="дел 7" sheetId="7" r:id="rId8"/>
  </sheets>
  <calcPr calcId="152511"/>
  <customWorkbookViews>
    <customWorkbookView name="Anja - Personal View" guid="{58355540-11CE-41B9-9162-1551544BE5F9}" mergeInterval="0" personalView="1" maximized="1" xWindow="-8" yWindow="-8" windowWidth="1936" windowHeight="1056" activeSheetId="7"/>
    <customWorkbookView name="Anja Ujdur - Personal View" guid="{6FD1A3B8-4D09-46F8-A212-D7F05E0CDBA5}" mergeInterval="0" personalView="1" maximized="1" xWindow="-8" yWindow="-8" windowWidth="1382" windowHeight="744"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8" l="1"/>
  <c r="B8" i="8"/>
  <c r="C4" i="8"/>
  <c r="H24" i="4" l="1"/>
  <c r="F3" i="1"/>
  <c r="G3" i="1"/>
  <c r="H3" i="1"/>
  <c r="F4" i="1"/>
  <c r="H4" i="1" s="1"/>
  <c r="G4" i="1"/>
  <c r="F5" i="1"/>
  <c r="H5" i="1" s="1"/>
  <c r="G5" i="1"/>
  <c r="F6" i="1"/>
  <c r="H6" i="1" s="1"/>
  <c r="G6" i="1"/>
  <c r="F7" i="1"/>
  <c r="G7" i="1"/>
  <c r="H7" i="1"/>
  <c r="F8" i="1"/>
  <c r="G8" i="1"/>
  <c r="H8" i="1"/>
  <c r="F9" i="1"/>
  <c r="H9" i="1" s="1"/>
  <c r="G9" i="1"/>
  <c r="F10" i="1"/>
  <c r="H10" i="1" s="1"/>
  <c r="G10" i="1"/>
  <c r="G6" i="4" l="1"/>
  <c r="F6" i="4"/>
  <c r="H6" i="4" s="1"/>
  <c r="H11" i="1" l="1"/>
  <c r="C2" i="8" s="1"/>
  <c r="G3" i="4" l="1"/>
  <c r="A4" i="4" l="1"/>
  <c r="A5" i="4" s="1"/>
  <c r="A6" i="4" s="1"/>
  <c r="A7" i="4" s="1"/>
  <c r="A8" i="4" s="1"/>
  <c r="A9" i="4" s="1"/>
  <c r="A10" i="4" s="1"/>
  <c r="A11" i="4" s="1"/>
  <c r="A12" i="4" s="1"/>
  <c r="A13" i="4" s="1"/>
  <c r="A14" i="4" s="1"/>
  <c r="A15" i="4" s="1"/>
  <c r="A16" i="4" s="1"/>
  <c r="A17" i="4" s="1"/>
  <c r="A18" i="4" s="1"/>
  <c r="A19" i="4" s="1"/>
  <c r="A20" i="4" s="1"/>
  <c r="A21" i="4" s="1"/>
  <c r="A22" i="4" s="1"/>
  <c r="A23" i="4" s="1"/>
  <c r="A4" i="3"/>
  <c r="A5" i="3" s="1"/>
  <c r="A6" i="3" s="1"/>
  <c r="A7" i="3" s="1"/>
  <c r="H2" i="2"/>
  <c r="C3" i="8" s="1"/>
  <c r="G2" i="2"/>
  <c r="B3" i="8" s="1"/>
  <c r="F2" i="2"/>
  <c r="A4" i="6" l="1"/>
  <c r="A5" i="6" s="1"/>
  <c r="A6" i="6" s="1"/>
  <c r="A7" i="6" s="1"/>
  <c r="A4" i="7"/>
  <c r="A5" i="7" s="1"/>
  <c r="A6" i="7" s="1"/>
  <c r="A7" i="7" s="1"/>
  <c r="A8" i="7" s="1"/>
  <c r="A9" i="7" s="1"/>
  <c r="G4" i="7" l="1"/>
  <c r="G5" i="7"/>
  <c r="G6" i="7"/>
  <c r="G7" i="7"/>
  <c r="G8" i="7"/>
  <c r="G9" i="7"/>
  <c r="F4" i="7"/>
  <c r="H4" i="7" s="1"/>
  <c r="F5" i="7"/>
  <c r="H5" i="7" s="1"/>
  <c r="F6" i="7"/>
  <c r="H6" i="7" s="1"/>
  <c r="F7" i="7"/>
  <c r="H7" i="7" s="1"/>
  <c r="F8" i="7"/>
  <c r="H8" i="7" s="1"/>
  <c r="F9" i="7"/>
  <c r="H9" i="7" s="1"/>
  <c r="A4" i="5" l="1"/>
  <c r="A5" i="5" s="1"/>
  <c r="A6" i="5" s="1"/>
  <c r="A7" i="5" s="1"/>
  <c r="A8" i="5" s="1"/>
  <c r="A9" i="5" s="1"/>
  <c r="A4" i="1"/>
  <c r="A5" i="1" s="1"/>
  <c r="A6" i="1" s="1"/>
  <c r="A7" i="1" s="1"/>
  <c r="A8" i="1" s="1"/>
  <c r="A9" i="1" s="1"/>
  <c r="A10" i="1" s="1"/>
  <c r="F3" i="4" l="1"/>
  <c r="G4" i="6" l="1"/>
  <c r="G5" i="6"/>
  <c r="G6" i="6"/>
  <c r="G7" i="6"/>
  <c r="G3" i="6"/>
  <c r="H4" i="6"/>
  <c r="H5" i="6"/>
  <c r="H6" i="6"/>
  <c r="H7" i="6"/>
  <c r="H3" i="6"/>
  <c r="H3" i="4"/>
  <c r="G3" i="7"/>
  <c r="G10" i="7" s="1"/>
  <c r="F3" i="7"/>
  <c r="H3" i="7" s="1"/>
  <c r="H10" i="7" s="1"/>
  <c r="G4" i="5"/>
  <c r="G5" i="5"/>
  <c r="G6" i="5"/>
  <c r="G7" i="5"/>
  <c r="G8" i="5"/>
  <c r="G9" i="5"/>
  <c r="G3" i="5"/>
  <c r="F4" i="5"/>
  <c r="H4" i="5" s="1"/>
  <c r="F5" i="5"/>
  <c r="H5" i="5" s="1"/>
  <c r="F6" i="5"/>
  <c r="H6" i="5" s="1"/>
  <c r="F7" i="5"/>
  <c r="H7" i="5" s="1"/>
  <c r="F8" i="5"/>
  <c r="H8" i="5" s="1"/>
  <c r="F9" i="5"/>
  <c r="H9" i="5" s="1"/>
  <c r="F3" i="5"/>
  <c r="H3" i="5" s="1"/>
  <c r="H10" i="5" s="1"/>
  <c r="C6" i="8" s="1"/>
  <c r="G4" i="3"/>
  <c r="G5" i="3"/>
  <c r="G6" i="3"/>
  <c r="G7" i="3"/>
  <c r="G3" i="3"/>
  <c r="F4" i="3"/>
  <c r="H4" i="3" s="1"/>
  <c r="F5" i="3"/>
  <c r="H5" i="3" s="1"/>
  <c r="F6" i="3"/>
  <c r="H6" i="3" s="1"/>
  <c r="F7" i="3"/>
  <c r="H7" i="3" s="1"/>
  <c r="F3" i="3"/>
  <c r="H3" i="3" s="1"/>
  <c r="G4" i="4"/>
  <c r="G5" i="4"/>
  <c r="G7" i="4"/>
  <c r="G8" i="4"/>
  <c r="G9" i="4"/>
  <c r="G10" i="4"/>
  <c r="G11" i="4"/>
  <c r="G12" i="4"/>
  <c r="G13" i="4"/>
  <c r="G14" i="4"/>
  <c r="G15" i="4"/>
  <c r="G16" i="4"/>
  <c r="G17" i="4"/>
  <c r="G18" i="4"/>
  <c r="G19" i="4"/>
  <c r="G20" i="4"/>
  <c r="G21" i="4"/>
  <c r="G22" i="4"/>
  <c r="G23" i="4"/>
  <c r="F23" i="4"/>
  <c r="H23" i="4" s="1"/>
  <c r="F22" i="4"/>
  <c r="H22" i="4" s="1"/>
  <c r="F21" i="4"/>
  <c r="H21" i="4" s="1"/>
  <c r="F20" i="4"/>
  <c r="H20" i="4" s="1"/>
  <c r="F19" i="4"/>
  <c r="H19" i="4" s="1"/>
  <c r="F18" i="4"/>
  <c r="H18" i="4" s="1"/>
  <c r="F17" i="4"/>
  <c r="H17" i="4" s="1"/>
  <c r="F16" i="4"/>
  <c r="H16" i="4" s="1"/>
  <c r="F15" i="4"/>
  <c r="H15" i="4" s="1"/>
  <c r="F14" i="4"/>
  <c r="H14" i="4" s="1"/>
  <c r="F13" i="4"/>
  <c r="H13" i="4" s="1"/>
  <c r="F10" i="4"/>
  <c r="H10" i="4" s="1"/>
  <c r="F11" i="4"/>
  <c r="H11" i="4" s="1"/>
  <c r="F12" i="4"/>
  <c r="H12" i="4" s="1"/>
  <c r="F9" i="4"/>
  <c r="H9" i="4" s="1"/>
  <c r="F8" i="4"/>
  <c r="H8" i="4" s="1"/>
  <c r="F7" i="4"/>
  <c r="H7" i="4" s="1"/>
  <c r="F5" i="4"/>
  <c r="H5" i="4" s="1"/>
  <c r="F4" i="4"/>
  <c r="H4" i="4" s="1"/>
  <c r="H8" i="6" l="1"/>
  <c r="C7" i="8" s="1"/>
  <c r="C5" i="8"/>
  <c r="G24" i="4"/>
  <c r="B5" i="8" s="1"/>
  <c r="H8" i="3"/>
  <c r="G11" i="1"/>
  <c r="B2" i="8" s="1"/>
  <c r="G8" i="6"/>
  <c r="B7" i="8" s="1"/>
  <c r="G10" i="5"/>
  <c r="B6" i="8" s="1"/>
  <c r="G8" i="3"/>
  <c r="B4" i="8" s="1"/>
  <c r="C9" i="8" l="1"/>
  <c r="B9" i="8"/>
</calcChain>
</file>

<file path=xl/sharedStrings.xml><?xml version="1.0" encoding="utf-8"?>
<sst xmlns="http://schemas.openxmlformats.org/spreadsheetml/2006/main" count="208" uniqueCount="96">
  <si>
    <t>Газиран безалкохолен освежителен пијалок со овошен сок од портокал мин 3 % 
Амбалажа: пластика 
Волумен: мин 2 литри</t>
  </si>
  <si>
    <t>Газиран безалкохолен освежителен пијалок со овошен сок од лимон мин 2 %, вода, шеќер, јаглероден диоксид, обогатени со арома на кинин),
Амбалажа: пластика
Волумен: мин 1.5 литри</t>
  </si>
  <si>
    <t>предмет на набавка</t>
  </si>
  <si>
    <t>единечна цена без ДДВ</t>
  </si>
  <si>
    <t>единечна цена со ДДВ</t>
  </si>
  <si>
    <t>Вкупна цена без ДДВ</t>
  </si>
  <si>
    <t>Вкупна цена со ДДВ</t>
  </si>
  <si>
    <t>земја на производство</t>
  </si>
  <si>
    <t>понуден производ (како што е наведен во декларација</t>
  </si>
  <si>
    <t>единица мерка</t>
  </si>
  <si>
    <t>Еспресо кафе во зрно за мелење, во пакување од мин 1 кг
вид на кафе: робуста</t>
  </si>
  <si>
    <t>Стерилизирано, хомогенизирано полномасно млеко за кафе, во пластично пакување од мин 7,5 грама до макс. 10 грама</t>
  </si>
  <si>
    <t>Чај нане филтер.
Амбалажа: хартиени кеси од мин 1,5 gr
Големина на пакување: мин 20/1 во едно пакување</t>
  </si>
  <si>
    <t>Чај планински филтер.
Амбалажа: хартиени кеси од мин 1,5 gr
Големина на пакување: мин 20/1 во едно пакување</t>
  </si>
  <si>
    <t>Чај брусница филтер.
Амбалажа: хартиени кеси од мин 1,5 gr
Големина на пакување: мин 20/1 во едно пакување</t>
  </si>
  <si>
    <t>Чај шумско овошје филтер.
Амбалажа: хартиени кеси од мин 1,5 gr
Големина на пакување: мин 20/1 во едно пакување</t>
  </si>
  <si>
    <t>Чај зелен филтер.
Амбалажа: хартиени кеси од мин 1,5 gr
Големина на пакување: мин 20/1 во едно пакување</t>
  </si>
  <si>
    <t>Чај мајчина душица филтер.
Амбалажа: хартиени кеси од мин 1,5 gr
Големина на пакување: мин 20/1 во едно пакување</t>
  </si>
  <si>
    <t>Чај боровница филтер.
Амбалажа: хартиени кеси од мин 1,5 gr
Големина на пакување: мин 20/1 во едно пакување</t>
  </si>
  <si>
    <t>Шеќер рафиниран бел:
Пакување: хартиени кеси до 7 gr</t>
  </si>
  <si>
    <t>Шеќер рафиниран кафен:
Пакување: хартиени кеси до 7 gr</t>
  </si>
  <si>
    <t>Шеќер рафиниран бел:
Големина на пакување: од  900 до 1000 gr во едно пакување</t>
  </si>
  <si>
    <t>Шеќер рафиниран кафен:
Големина на пакување: од  900 до 1000 gr во едно пакување</t>
  </si>
  <si>
    <t>Мед ливадски
Амбалажа: пластика;
Пакување: мин. 12gr макс 25 gr</t>
  </si>
  <si>
    <t>Минерална газирана вода
Состав: газирана природна минерална вода
Амбалажа: пластика;
Волумен: мин. 250ml макс. 500ml.</t>
  </si>
  <si>
    <t>Минерална газирана вода
Состав: газирана природна минерална вода
Амбалажа: пластика;
Волумен: мин. 1500ml  макс.2000ml</t>
  </si>
  <si>
    <t>Минерална негазирана вода:
Состав: негазирана природна минерална вода
Амбалажа: пластика;
Волумен: мин. 250ml. макс. 500ml</t>
  </si>
  <si>
    <t>Минерална негазирана вода:
Состав: негазирана природна минерална вода
Амбалажа: пластика;
Волумен: мин. 1500ml Макс.2000ml</t>
  </si>
  <si>
    <t>Минерална негазирана вода:
Состав: негазирана природна минерална вода
Амбалажа: пластика;
Волумен: мин.15L .Макс. 20L</t>
  </si>
  <si>
    <t>Чоколадни бонбони полнети со вишња со мин 25% чоколаден дел од вкупна маса на производот. Плодот од вишната е мин 10% и алкохол, со поединечна тежина од 13 до 15 гр на рефус</t>
  </si>
  <si>
    <t>Чоколадни бонбони –со арома на ментол, со поединечна тежина од 13 до 15 гр,на рефус</t>
  </si>
  <si>
    <t>Чоколадни бонбони кои содржат од 20 – 30 % лешник и бадем, со поединечна тежина од 13 до 15 гр, на рефус</t>
  </si>
  <si>
    <t>Чоколадни бонбони – бадем (чоколадиран бадем) со поединечна тежина од 4 до 6 гр</t>
  </si>
  <si>
    <t>Чоколадни бонбони со лешник мин 13 %,  со поединечна тежина од 13 до 15 гр, на рефус</t>
  </si>
  <si>
    <t>Чајни колачи прелиени со чоколадо од мин 23%,  во пакување од мин 275 гр</t>
  </si>
  <si>
    <t>Солен крекер од пченично брашно (може да има траги од сусам) во пакување од мин 180гр.</t>
  </si>
  <si>
    <t>Бадеми, непечени, на рефус</t>
  </si>
  <si>
    <t>Печени лешници, на рефус</t>
  </si>
  <si>
    <t>Непечени лешници, на рефус</t>
  </si>
  <si>
    <t>Индиски ореви, на рефус</t>
  </si>
  <si>
    <t>Ф’стак, на рефус</t>
  </si>
  <si>
    <t>килограм</t>
  </si>
  <si>
    <t>Хартиено кесе за подароци, со врвка
(ориентациони димензии мин, 39 x 9 x 31 cm – Ш x Д x В)
Боја тегет
Изработени од мрсна хартија со дебелина 150-170 гр/м2</t>
  </si>
  <si>
    <t>Украсно кесе за вино, со врвка
(ориентациони димензии мин, 10 x 10 x 35 cm – Ш x Д x В)
Боја тегет
Изработени од мрсна хартија со дебелина 150-170 гр/м2</t>
  </si>
  <si>
    <t>пакување</t>
  </si>
  <si>
    <t>парче</t>
  </si>
  <si>
    <t>литар</t>
  </si>
  <si>
    <t>кутија</t>
  </si>
  <si>
    <t>ВКУПНА ЦЕНА ЗА ДЕЛ 3 БЕЗ ДДВ                                                                                                                                                        (предмет на електронска аукција/поднесување конечна цена)</t>
  </si>
  <si>
    <t>ВКУПНА ЦЕНА ЗА ДЕЛ 5 БЕЗ ДДВ                                                                                                                                                        (предмет на електронска аукција/поднесување конечна цена)</t>
  </si>
  <si>
    <t>ВКУПНА ЦЕНА ЗА ДЕЛ 6 БЕЗ ДДВ                                                                                                                                                        (предмет на електронска аукција/поднесување конечна цена)</t>
  </si>
  <si>
    <t>производител</t>
  </si>
  <si>
    <t>понуден производ</t>
  </si>
  <si>
    <t>понуден производ (како што е наведен во декларација)</t>
  </si>
  <si>
    <t>реден број</t>
  </si>
  <si>
    <t>дел 2 – алкохолен пијалок</t>
  </si>
  <si>
    <t>Жесток алкохолен пијалак од дестилација на пире од засладени житарици со или без други интегрални зрна од други житарици добиени со сахарификација со дијастаза на сладот содржан во него со или без други природни ензими ферментиран под дејство на квасец. Минималната јачина на алкохол во волумени 40%, стаклена амбалажа (шише) со минимум волумен од 1 литар</t>
  </si>
  <si>
    <t>Салфетки бели, двослојни, 100% целулоза, со димензии од 25 х 25 cm до 33 х 33 cm во пакување во пакување од минимум 50</t>
  </si>
  <si>
    <t>ПВЦ чаши за една употреба од минимум 200 ml во пакување од минимум 100 парчиња</t>
  </si>
  <si>
    <t>ПВЦ чаши за една употреба од минимум 250 ml во пакување од минимум 100 парчиња</t>
  </si>
  <si>
    <t>дел 7: сродни производи</t>
  </si>
  <si>
    <t>дел 6: апетисани</t>
  </si>
  <si>
    <t>дел 5: бонбони</t>
  </si>
  <si>
    <t>дел 4: кафе, млеко, шеќер, чај</t>
  </si>
  <si>
    <t>ВКУПНА ЦЕНА ЗА ДЕЛ 4 БЕЗ ДДВ                                                                                                                                                        (предмет на електронска аукција/поднесување конечна цена)</t>
  </si>
  <si>
    <t>дел 3: минерална вода (газирана и негазирана)</t>
  </si>
  <si>
    <t>* предмет на е/аукција/поднесување конечна цен</t>
  </si>
  <si>
    <t>ВКУПНА ЦЕНА ЗА ДЕЛ 1 БЕЗ ДДВ                                                                                                                                                                                                                   (предмет на електронска аукција/поднесување конечна цена)</t>
  </si>
  <si>
    <t>Избраниот носител на набавка за дел 3 е должен во рок од 3 (три) дена од денот на склучувањето на договорот, кај договорниот орган да достави апарат за вода за ставката 5 од дел 3 и кој договорниот орган ќе може да го користи за времетраењето на договорот без надомест.</t>
  </si>
  <si>
    <t>НАПОМЕНА</t>
  </si>
  <si>
    <t>ВКУПНА ЦЕНА ЗА ДЕЛ 7 БЕЗ ДДВ                                                                                                                                                        (предмет на електронска аукција/поднесување конечна цена)</t>
  </si>
  <si>
    <t>Долготрајно пастеризирано млеко:
Состав: кравјо, со минимум масленост 3,2%
Амбалажа: картонска, со капаче на вртење,
Големина на пакување: мин. 1000 ml Макс.1500 ml.</t>
  </si>
  <si>
    <t>вкупна цена без ДДВ</t>
  </si>
  <si>
    <t>вкупна цена со ДДВ</t>
  </si>
  <si>
    <t>Пластични лажички за еспресо, во пакување од минимум 1000</t>
  </si>
  <si>
    <t>дел 1: пијалаци (газирани и негазирани)</t>
  </si>
  <si>
    <r>
      <t xml:space="preserve">вкупна цена без ДДВ </t>
    </r>
    <r>
      <rPr>
        <b/>
        <sz val="10"/>
        <color rgb="FFFF0000"/>
        <rFont val="Times New Roman"/>
        <family val="1"/>
      </rPr>
      <t>*</t>
    </r>
  </si>
  <si>
    <t>Пијалаци, прехранбени и сродни производи</t>
  </si>
  <si>
    <t>проценета вредност без ДДВ</t>
  </si>
  <si>
    <t>проценета вредност со ДДВ</t>
  </si>
  <si>
    <t>Вкупна цена за                                                       Пијалаци прехранбени и сродни производи</t>
  </si>
  <si>
    <t>дел 2: алкохолен пијалок</t>
  </si>
  <si>
    <t>Пржено мелено кафе;
Пакување: мин. 500 gr, макс. 1 kg. 
вид на кафе: мешавина во состав од кафе арабика и кафе робуста</t>
  </si>
  <si>
    <t>Чај камилица филтер.
Амбалажа: хартиени кеси од мин 1 gr
Големина на пакување: мин 20/1 во едно пакување</t>
  </si>
  <si>
    <t>Чај  хибискус филтер.
Амбалажа: хартиени кеси од мин 1.5 gr
Големина на пакување: мин 20/1 во едно пакување</t>
  </si>
  <si>
    <t>Капсули за кафе, состав арабика минимум 100%, да одговараат на апарат за кафе Illy или еквивалентно, во пакување од минимум 21 парче</t>
  </si>
  <si>
    <t>Растворливо кафе во гранули
Состав: мин 100% кафе;
Пакување: до максимум 300 gr</t>
  </si>
  <si>
    <r>
      <t>Чај шипки филтер.
Амбалажа: хартиени кеси од мин 2 gr</t>
    </r>
    <r>
      <rPr>
        <sz val="10"/>
        <color theme="1"/>
        <rFont val="Times New Roman"/>
        <family val="1"/>
      </rPr>
      <t xml:space="preserve">
Големина на пакување: мин 20/1 во едно пакување</t>
    </r>
  </si>
  <si>
    <r>
      <t xml:space="preserve">Пластични цевки за пиење: дијаметар од минимум 0.5 mm до 1 cm, висина од минимум 24 mm - 26 mm, секоја цевка во заштитна </t>
    </r>
    <r>
      <rPr>
        <sz val="10"/>
        <rFont val="Times New Roman"/>
        <family val="1"/>
        <charset val="204"/>
      </rPr>
      <t>фолија,</t>
    </r>
    <r>
      <rPr>
        <sz val="10"/>
        <color theme="1"/>
        <rFont val="Times New Roman"/>
        <family val="1"/>
        <charset val="204"/>
      </rPr>
      <t xml:space="preserve"> во пакување од минимум 100</t>
    </r>
  </si>
  <si>
    <t>Газиран безалкохолен освежителен пијалок
Состав: вода, шеќер, јаглероден диоксид, карамела, природни ароми и кофеин),
Амбалажа: пластика
Волумен: мин 2 литри</t>
  </si>
  <si>
    <t xml:space="preserve">Овошен сок, содржина на овошје – портокал
Состав: 100% портокал без додаток на шеќер, без конзерванси
Пакување :мин. 1 литар, макс. 1.5 литри </t>
  </si>
  <si>
    <t xml:space="preserve">Овошен сок, содржина на овошје – јаболко
Состав: 100% јаболко без додаток на шеќер, без конзерванси
Пакување: мин. 1 литар, макс. 1.5 литри </t>
  </si>
  <si>
    <t xml:space="preserve">Овошен сок, содржина на овошје – ананас:
Состав: овошен сок со вкус на ананас без конзерванси без  додаток на шеќер
Пакување: мин. 1 литар, макс. 1.5 литри </t>
  </si>
  <si>
    <t xml:space="preserve">Овошен сок, содржина на овошје – боровинка
Состав: овошен сок со вкус на  боровинка без конзерванси без  додаток на шеќер               Пакување: мин. 1 литар, макс. 1.5 литри </t>
  </si>
  <si>
    <t>Овошен нектар на база на повеќе овошја (минимум 25 % концентрирано пире од разни овошја), макс. 1000 литар
-природен сок од портокал, киви, јаболко, банана и ананас
вид на амбалажа: картонска</t>
  </si>
  <si>
    <t>количина до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</si>
</sst>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8" x14ac:knownFonts="1">
    <font>
      <sz val="11"/>
      <color theme="1"/>
      <name val="Calibri"/>
      <family val="2"/>
      <charset val="204"/>
      <scheme val="minor"/>
    </font>
    <font>
      <sz val="9"/>
      <color theme="1"/>
      <name val="Times New Roman"/>
      <family val="1"/>
      <charset val="204"/>
    </font>
    <font>
      <sz val="11"/>
      <color theme="1"/>
      <name val="Times New Roman"/>
      <family val="1"/>
      <charset val="204"/>
    </font>
    <font>
      <sz val="10"/>
      <color rgb="FF000000"/>
      <name val="Times New Roman"/>
      <family val="1"/>
      <charset val="204"/>
    </font>
    <font>
      <sz val="10"/>
      <color theme="1"/>
      <name val="Times New Roman"/>
      <family val="1"/>
    </font>
    <font>
      <sz val="10"/>
      <color rgb="FF000000"/>
      <name val="Times New Roman"/>
      <family val="1"/>
    </font>
    <font>
      <b/>
      <sz val="10"/>
      <color rgb="FF000000"/>
      <name val="Times New Roman"/>
      <family val="1"/>
    </font>
    <font>
      <b/>
      <sz val="10"/>
      <color theme="1"/>
      <name val="Times New Roman"/>
      <family val="1"/>
    </font>
    <font>
      <sz val="11"/>
      <color theme="1"/>
      <name val="Times New Roman"/>
      <family val="1"/>
    </font>
    <font>
      <sz val="10"/>
      <color theme="1"/>
      <name val="Times New Roman"/>
      <family val="1"/>
      <charset val="204"/>
    </font>
    <font>
      <sz val="9"/>
      <color theme="1"/>
      <name val="Times New Roman"/>
      <family val="1"/>
    </font>
    <font>
      <b/>
      <sz val="10"/>
      <color rgb="FFFF0000"/>
      <name val="Times New Roman"/>
      <family val="1"/>
    </font>
    <font>
      <sz val="10"/>
      <color rgb="FFFF0000"/>
      <name val="Times New Roman"/>
      <family val="1"/>
    </font>
    <font>
      <b/>
      <sz val="11"/>
      <color theme="1"/>
      <name val="Times New Roman"/>
      <family val="1"/>
    </font>
    <font>
      <b/>
      <sz val="11"/>
      <color rgb="FF000000"/>
      <name val="Times New Roman"/>
      <family val="1"/>
    </font>
    <font>
      <sz val="9"/>
      <color rgb="FF000000"/>
      <name val="Times New Roman"/>
      <family val="1"/>
    </font>
    <font>
      <b/>
      <sz val="11"/>
      <color theme="1"/>
      <name val="Times New Roman"/>
      <family val="1"/>
      <charset val="204"/>
    </font>
    <font>
      <sz val="10"/>
      <name val="Times New Roman"/>
      <family val="1"/>
      <charset val="204"/>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7">
    <xf numFmtId="0" fontId="0" fillId="0" borderId="0" xfId="0"/>
    <xf numFmtId="0" fontId="2" fillId="0" borderId="0" xfId="0" applyFont="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xf numFmtId="0" fontId="4" fillId="0" borderId="6" xfId="0" applyFont="1" applyBorder="1" applyAlignment="1">
      <alignment horizontal="left" vertical="center" wrapText="1"/>
    </xf>
    <xf numFmtId="0" fontId="4" fillId="0" borderId="0" xfId="0" applyFont="1" applyAlignment="1">
      <alignment horizontal="left" wrapText="1"/>
    </xf>
    <xf numFmtId="0" fontId="9" fillId="0" borderId="0" xfId="0" applyFont="1" applyAlignment="1">
      <alignment horizontal="center" vertical="center"/>
    </xf>
    <xf numFmtId="0" fontId="9" fillId="0" borderId="6"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lef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2" fillId="0" borderId="0" xfId="0" applyFont="1" applyAlignment="1">
      <alignment horizontal="left" vertical="center"/>
    </xf>
    <xf numFmtId="0" fontId="4" fillId="0" borderId="0" xfId="0" applyFont="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7" xfId="0" applyFont="1" applyBorder="1" applyAlignment="1">
      <alignment horizontal="center" vertical="center"/>
    </xf>
    <xf numFmtId="0" fontId="15"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wrapText="1"/>
    </xf>
    <xf numFmtId="0" fontId="10" fillId="4"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13" fillId="4" borderId="1" xfId="0" applyNumberFormat="1" applyFont="1" applyFill="1" applyBorder="1" applyAlignment="1">
      <alignment horizontal="center" vertical="center"/>
    </xf>
    <xf numFmtId="0" fontId="8" fillId="0" borderId="0" xfId="0" applyNumberFormat="1" applyFont="1" applyAlignment="1">
      <alignment horizontal="center" vertical="center"/>
    </xf>
    <xf numFmtId="0" fontId="2" fillId="5" borderId="1" xfId="0" applyFont="1" applyFill="1" applyBorder="1" applyAlignment="1">
      <alignment horizontal="right" vertical="center"/>
    </xf>
    <xf numFmtId="0" fontId="16" fillId="6" borderId="1" xfId="0" applyFont="1" applyFill="1" applyBorder="1" applyAlignment="1">
      <alignment horizontal="center" vertical="center" wrapText="1"/>
    </xf>
    <xf numFmtId="0" fontId="16" fillId="7" borderId="1" xfId="0" applyFont="1" applyFill="1" applyBorder="1" applyAlignment="1">
      <alignment horizontal="right" vertical="center" wrapText="1"/>
    </xf>
    <xf numFmtId="2" fontId="16" fillId="6"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xf>
    <xf numFmtId="2" fontId="16" fillId="7" borderId="1" xfId="0" applyNumberFormat="1" applyFont="1" applyFill="1" applyBorder="1" applyAlignment="1">
      <alignment horizontal="center" vertical="center"/>
    </xf>
    <xf numFmtId="2" fontId="0" fillId="0" borderId="0" xfId="0" applyNumberFormat="1"/>
    <xf numFmtId="4" fontId="8" fillId="4" borderId="1" xfId="0" applyNumberFormat="1" applyFont="1" applyFill="1" applyBorder="1" applyAlignment="1">
      <alignment horizontal="center" vertical="center"/>
    </xf>
    <xf numFmtId="4" fontId="8"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4" borderId="1" xfId="0" applyNumberFormat="1" applyFont="1" applyFill="1" applyBorder="1" applyAlignment="1">
      <alignment horizontal="center" vertical="center" wrapText="1"/>
    </xf>
    <xf numFmtId="0" fontId="9" fillId="0" borderId="1" xfId="0" applyNumberFormat="1" applyFont="1" applyBorder="1" applyAlignment="1">
      <alignment horizontal="center" vertical="center"/>
    </xf>
    <xf numFmtId="0" fontId="9" fillId="4" borderId="1" xfId="0" applyNumberFormat="1" applyFont="1" applyFill="1" applyBorder="1" applyAlignment="1">
      <alignment horizontal="center" vertical="center"/>
    </xf>
    <xf numFmtId="0" fontId="9" fillId="0" borderId="0" xfId="0" applyNumberFormat="1" applyFont="1" applyAlignment="1">
      <alignment horizontal="center" vertical="center"/>
    </xf>
    <xf numFmtId="0" fontId="5" fillId="0" borderId="1" xfId="0" applyFont="1" applyFill="1" applyBorder="1" applyAlignment="1">
      <alignment horizontal="left" vertical="center" wrapText="1"/>
    </xf>
    <xf numFmtId="0" fontId="16" fillId="0" borderId="1" xfId="0" applyNumberFormat="1" applyFont="1" applyBorder="1" applyAlignment="1">
      <alignment horizontal="center" vertical="center"/>
    </xf>
    <xf numFmtId="0"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xf>
    <xf numFmtId="0" fontId="4" fillId="0" borderId="0" xfId="0" applyNumberFormat="1" applyFont="1"/>
    <xf numFmtId="0" fontId="1" fillId="4" borderId="1" xfId="0" applyNumberFormat="1" applyFont="1" applyFill="1" applyBorder="1" applyAlignment="1">
      <alignment horizontal="center" vertical="center" wrapText="1"/>
    </xf>
    <xf numFmtId="0" fontId="2" fillId="0" borderId="0" xfId="0" applyNumberFormat="1" applyFont="1" applyAlignment="1">
      <alignment horizontal="center" vertical="center"/>
    </xf>
    <xf numFmtId="0" fontId="9" fillId="4" borderId="1" xfId="0" applyFont="1" applyFill="1" applyBorder="1" applyAlignment="1">
      <alignment horizontal="right" vertical="center" wrapText="1"/>
    </xf>
    <xf numFmtId="0" fontId="13" fillId="2"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4" borderId="1" xfId="0" applyFont="1" applyFill="1" applyBorder="1" applyAlignment="1">
      <alignment horizontal="right"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0" xfId="0" applyFont="1" applyFill="1" applyAlignment="1">
      <alignment horizontal="center" vertical="center"/>
    </xf>
    <xf numFmtId="0" fontId="4" fillId="4" borderId="2"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13" fillId="2" borderId="0" xfId="0" applyFont="1" applyFill="1" applyBorder="1" applyAlignment="1">
      <alignment horizontal="center" vertical="center"/>
    </xf>
    <xf numFmtId="0" fontId="13"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usernames" Target="revisions/userNames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48B453F-E56D-4E88-B3BB-869DC46BED51}" diskRevisions="1" revisionId="161" version="4">
  <header guid="{27272EE4-B0B5-4D4A-A675-F29568451999}" dateTime="2018-08-26T13:15:17" maxSheetId="8" userName="Anja Ujdur" r:id="rId1">
    <sheetIdMap count="7">
      <sheetId val="1"/>
      <sheetId val="2"/>
      <sheetId val="3"/>
      <sheetId val="4"/>
      <sheetId val="5"/>
      <sheetId val="6"/>
      <sheetId val="7"/>
    </sheetIdMap>
  </header>
  <header guid="{623DE70D-8B8A-4A8A-8BEC-8EFD432DEC7B}" dateTime="2018-08-26T13:57:59" maxSheetId="8" userName="Anja Ujdur" r:id="rId2" minRId="1" maxRId="22">
    <sheetIdMap count="7">
      <sheetId val="1"/>
      <sheetId val="2"/>
      <sheetId val="3"/>
      <sheetId val="4"/>
      <sheetId val="5"/>
      <sheetId val="6"/>
      <sheetId val="7"/>
    </sheetIdMap>
  </header>
  <header guid="{6E4326D4-943B-4B43-9B44-5845CC82A791}" dateTime="2018-08-27T11:04:42" maxSheetId="8" userName="Anja" r:id="rId3">
    <sheetIdMap count="7">
      <sheetId val="1"/>
      <sheetId val="2"/>
      <sheetId val="3"/>
      <sheetId val="4"/>
      <sheetId val="5"/>
      <sheetId val="6"/>
      <sheetId val="7"/>
    </sheetIdMap>
  </header>
  <header guid="{E30E7EAB-A792-4A0A-87C9-DEB7D1C83A05}" dateTime="2018-09-07T08:05:51" maxSheetId="9" userName="Anja" r:id="rId4" minRId="23" maxRId="60">
    <sheetIdMap count="8">
      <sheetId val="8"/>
      <sheetId val="1"/>
      <sheetId val="2"/>
      <sheetId val="3"/>
      <sheetId val="4"/>
      <sheetId val="5"/>
      <sheetId val="6"/>
      <sheetId val="7"/>
    </sheetIdMap>
  </header>
  <header guid="{3698CA99-A181-48F7-8D8B-2F208D4F36AD}" dateTime="2018-09-14T14:10:42" maxSheetId="9" userName="Anja" r:id="rId5" minRId="61" maxRId="80">
    <sheetIdMap count="8">
      <sheetId val="8"/>
      <sheetId val="1"/>
      <sheetId val="2"/>
      <sheetId val="3"/>
      <sheetId val="4"/>
      <sheetId val="5"/>
      <sheetId val="6"/>
      <sheetId val="7"/>
    </sheetIdMap>
  </header>
  <header guid="{F050A279-E691-44D1-B39D-F142F79D3963}" dateTime="2018-09-14T14:14:20" maxSheetId="9" userName="Anja" r:id="rId6" minRId="81" maxRId="145">
    <sheetIdMap count="8">
      <sheetId val="8"/>
      <sheetId val="1"/>
      <sheetId val="2"/>
      <sheetId val="3"/>
      <sheetId val="4"/>
      <sheetId val="5"/>
      <sheetId val="6"/>
      <sheetId val="7"/>
    </sheetIdMap>
  </header>
  <header guid="{19EFA6CD-2660-4033-88CE-DCB22DE5CB06}" dateTime="2018-09-14T14:52:06" maxSheetId="9" userName="Anja" r:id="rId7" minRId="146" maxRId="148">
    <sheetIdMap count="8">
      <sheetId val="8"/>
      <sheetId val="1"/>
      <sheetId val="2"/>
      <sheetId val="3"/>
      <sheetId val="4"/>
      <sheetId val="5"/>
      <sheetId val="6"/>
      <sheetId val="7"/>
    </sheetIdMap>
  </header>
  <header guid="{048B453F-E56D-4E88-B3BB-869DC46BED51}" dateTime="2018-09-14T15:37:01" maxSheetId="9" userName="Anja" r:id="rId8" minRId="149" maxRId="161">
    <sheetIdMap count="8">
      <sheetId val="8"/>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4" numFmtId="4">
    <nc r="E4">
      <v>420.5</v>
    </nc>
  </rcc>
  <rcc rId="2" sId="4" numFmtId="4">
    <nc r="E5">
      <v>528.79999999999995</v>
    </nc>
  </rcc>
  <rcc rId="3" sId="4" numFmtId="4">
    <nc r="E7">
      <v>45.6</v>
    </nc>
  </rcc>
  <rcc rId="4" sId="4" numFmtId="4">
    <nc r="E9">
      <v>45.1</v>
    </nc>
  </rcc>
  <rcc rId="5" sId="4" numFmtId="4">
    <nc r="E10">
      <v>40.1</v>
    </nc>
  </rcc>
  <rcc rId="6" sId="4" numFmtId="4">
    <nc r="E11">
      <v>47.1</v>
    </nc>
  </rcc>
  <rcc rId="7" sId="4" numFmtId="4">
    <nc r="E12">
      <v>38.1</v>
    </nc>
  </rcc>
  <rcc rId="8" sId="4" numFmtId="4">
    <nc r="E13">
      <v>93.3</v>
    </nc>
  </rcc>
  <rcc rId="9" sId="4" numFmtId="4">
    <nc r="E14">
      <v>72.2</v>
    </nc>
  </rcc>
  <rcc rId="10" sId="4" numFmtId="4">
    <nc r="E15">
      <v>69.2</v>
    </nc>
  </rcc>
  <rcc rId="11" sId="4" numFmtId="4">
    <nc r="E16">
      <v>42.1</v>
    </nc>
  </rcc>
  <rcc rId="12" sId="4" numFmtId="4">
    <nc r="E17">
      <v>47.1</v>
    </nc>
  </rcc>
  <rcc rId="13" sId="4" numFmtId="4">
    <nc r="E18">
      <v>65.2</v>
    </nc>
  </rcc>
  <rcc rId="14" sId="4" numFmtId="4">
    <nc r="E19">
      <v>91</v>
    </nc>
  </rcc>
  <rcc rId="15" sId="4" numFmtId="4">
    <nc r="E20">
      <v>143.19999999999999</v>
    </nc>
  </rcc>
  <rcc rId="16" sId="4" numFmtId="4">
    <nc r="E21">
      <v>37.1</v>
    </nc>
  </rcc>
  <rcc rId="17" sId="4" numFmtId="4">
    <nc r="E22">
      <v>86</v>
    </nc>
  </rcc>
  <rcc rId="18" sId="4" numFmtId="4">
    <nc r="E23">
      <v>340.5</v>
    </nc>
  </rcc>
  <rfmt sheetId="4" sqref="E1:H1048576">
    <dxf>
      <numFmt numFmtId="0" formatCode="General"/>
    </dxf>
  </rfmt>
  <rcc rId="19" sId="4">
    <nc r="E3">
      <f>328.78*4</f>
    </nc>
  </rcc>
  <rcc rId="20" sId="4">
    <oc r="G24">
      <f>SUM(G3:G23)</f>
    </oc>
    <nc r="G24">
      <f>SUM(G3:G23)</f>
    </nc>
  </rcc>
  <rcc rId="21" sId="4">
    <nc r="E8">
      <v>3</v>
    </nc>
  </rcc>
  <rcc rId="22" sId="4">
    <oc r="C6" t="inlineStr">
      <is>
        <t>парче</t>
      </is>
    </oc>
    <nc r="C6" t="inlineStr">
      <is>
        <t>парче/пакување</t>
      </is>
    </nc>
  </rcc>
  <rfmt sheetId="4" sqref="C6">
    <dxf>
      <fill>
        <patternFill patternType="solid">
          <bgColor rgb="FFFFFF00"/>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355540-11CE-41B9-9162-1551544BE5F9}"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4">
    <nc r="H24">
      <f>SUM(H3:H23)</f>
    </nc>
  </rcc>
  <rcc rId="24" sId="6">
    <nc r="H8">
      <f>SUM(H3:H7)</f>
    </nc>
  </rcc>
  <rcc rId="25" sId="1">
    <nc r="H11">
      <f>SUM(H3:H10)</f>
    </nc>
  </rcc>
  <ris rId="26" sheetId="8" name="[Прилог 2 - листа на цени - пијалаци, прехранбени и сродни производи.xlsx]Sheet1" sheetPosition="1"/>
  <rcc rId="27" sId="8" xfDxf="1" dxf="1">
    <nc r="B3" t="inlineStr">
      <is>
        <t>дел 1: пијалаци (газирани и негазирани)</t>
      </is>
    </nc>
  </rcc>
  <rrc rId="28" sId="8" eol="1" ref="A4:XFD4" action="insertRow"/>
  <rcc rId="29" sId="8" xfDxf="1" dxf="1">
    <nc r="B5" t="inlineStr">
      <is>
        <t>дел 3: минерална вода (газирана и негазирана)</t>
      </is>
    </nc>
  </rcc>
  <rfmt sheetId="8" xfDxf="1" sqref="B4" start="0" length="0"/>
  <rcc rId="30" sId="8" xfDxf="1" dxf="1">
    <nc r="B6" t="inlineStr">
      <is>
        <t>дел 4: кафе, млеко, шеќер, чај</t>
      </is>
    </nc>
  </rcc>
  <rcc rId="31" sId="8" xfDxf="1" dxf="1">
    <nc r="B7" t="inlineStr">
      <is>
        <t>дел 5: бонбони</t>
      </is>
    </nc>
  </rcc>
  <rcc rId="32" sId="8" xfDxf="1" dxf="1">
    <nc r="B8" t="inlineStr">
      <is>
        <t>дел 6: апетисани</t>
      </is>
    </nc>
  </rcc>
  <rcc rId="33" sId="8" xfDxf="1" dxf="1">
    <nc r="B9" t="inlineStr">
      <is>
        <t>дел 7: сродни производи</t>
      </is>
    </nc>
  </rcc>
  <rcc rId="34" sId="8">
    <nc r="D5">
      <v>61370.383999999998</v>
    </nc>
  </rcc>
  <rrc rId="35" sId="8" eol="1" ref="A10:XFD10" action="insertRow"/>
  <rcc rId="36" sId="8">
    <nc r="C10">
      <f>SUM(C3:C9)</f>
    </nc>
  </rcc>
  <rcc rId="37" sId="8">
    <nc r="D10">
      <f>SUM(D3:D9)</f>
    </nc>
  </rcc>
  <rcc rId="38" sId="7">
    <oc r="D6">
      <v>500</v>
    </oc>
    <nc r="D6">
      <v>40</v>
    </nc>
  </rcc>
  <rcc rId="39" sId="7">
    <oc r="D7">
      <v>500</v>
    </oc>
    <nc r="D7">
      <v>30</v>
    </nc>
  </rcc>
  <rcc rId="40" sId="8">
    <nc r="B2" t="inlineStr">
      <is>
        <t>Пијалаци, прехранбени и сродни производи</t>
      </is>
    </nc>
  </rcc>
  <rcc rId="41" sId="8">
    <nc r="C2" t="inlineStr">
      <is>
        <t>проценета вредност без ДДВ</t>
      </is>
    </nc>
  </rcc>
  <rcc rId="42" sId="8">
    <nc r="D2" t="inlineStr">
      <is>
        <t>проценета вредност со ДДВ</t>
      </is>
    </nc>
  </rcc>
  <rfmt sheetId="8" sqref="B2:D2">
    <dxf>
      <alignment wrapText="1" readingOrder="0"/>
    </dxf>
  </rfmt>
  <rrc rId="43" sId="8" ref="A1:XFD1" action="deleteRow">
    <rfmt sheetId="8" xfDxf="1" sqref="A1:XFD1" start="0" length="0"/>
  </rrc>
  <rcc rId="44" sId="8" odxf="1" dxf="1" numFmtId="4">
    <nc r="C2">
      <f>'дел 1 '!G11</f>
    </nc>
    <ndxf>
      <numFmt numFmtId="4" formatCode="#,##0.00"/>
    </ndxf>
  </rcc>
  <rcc rId="45" sId="8" odxf="1" dxf="1" numFmtId="4">
    <nc r="D2">
      <f>'дел 1 '!H11</f>
    </nc>
    <ndxf>
      <numFmt numFmtId="4" formatCode="#,##0.00"/>
    </ndxf>
  </rcc>
  <rcc rId="46" sId="8">
    <nc r="C3">
      <f>'дел 2'!G2</f>
    </nc>
  </rcc>
  <rcc rId="47" sId="8">
    <nc r="D3">
      <f>'дел 2'!H2</f>
    </nc>
  </rcc>
  <rcc rId="48" sId="8" odxf="1" dxf="1" numFmtId="4">
    <nc r="C4">
      <f>'дел 3 '!G8</f>
    </nc>
    <ndxf>
      <numFmt numFmtId="4" formatCode="#,##0.00"/>
    </ndxf>
  </rcc>
  <rfmt sheetId="8" sqref="D5" start="0" length="0">
    <dxf>
      <numFmt numFmtId="4" formatCode="#,##0.00"/>
    </dxf>
  </rfmt>
  <rcc rId="49" sId="8">
    <nc r="C5">
      <f>'дел 4'!G24</f>
    </nc>
  </rcc>
  <rcc rId="50" sId="8">
    <nc r="D5">
      <f>'дел 4'!H24</f>
    </nc>
  </rcc>
  <rcc rId="51" sId="8" odxf="1" dxf="1" numFmtId="4">
    <nc r="C6">
      <f>'дел 5'!G10</f>
    </nc>
    <ndxf>
      <numFmt numFmtId="4" formatCode="#,##0.00"/>
    </ndxf>
  </rcc>
  <rcc rId="52" sId="8" odxf="1" dxf="1" numFmtId="4">
    <nc r="D6">
      <f>'дел 5'!H10</f>
    </nc>
    <ndxf>
      <numFmt numFmtId="4" formatCode="#,##0.00"/>
    </ndxf>
  </rcc>
  <rcc rId="53" sId="8">
    <nc r="C7">
      <f>'дел 6 '!G8</f>
    </nc>
  </rcc>
  <rcc rId="54" sId="8">
    <nc r="D7">
      <f>'дел 6 '!H8</f>
    </nc>
  </rcc>
  <rfmt sheetId="8" sqref="B9">
    <dxf>
      <alignment horizontal="right" readingOrder="0"/>
    </dxf>
  </rfmt>
  <rfmt sheetId="8" sqref="B9">
    <dxf>
      <alignment wrapText="1" readingOrder="0"/>
    </dxf>
  </rfmt>
  <rrc rId="55" sId="8" ref="A1:A1048576" action="deleteCol">
    <rfmt sheetId="8" xfDxf="1" sqref="A1:A1048576" start="0" length="0"/>
  </rrc>
  <rfmt sheetId="8" sqref="A1:C1">
    <dxf>
      <alignment vertical="center" readingOrder="0"/>
    </dxf>
  </rfmt>
  <rfmt sheetId="8" sqref="A1:C1">
    <dxf>
      <alignment horizontal="center" readingOrder="0"/>
    </dxf>
  </rfmt>
  <rfmt sheetId="8" sqref="A9:C9">
    <dxf>
      <alignment horizontal="center" readingOrder="0"/>
    </dxf>
  </rfmt>
  <rfmt sheetId="8" sqref="A9:C9">
    <dxf>
      <alignment vertical="center" readingOrder="0"/>
    </dxf>
  </rfmt>
  <rfmt sheetId="8" sqref="B2:C8">
    <dxf>
      <alignment horizontal="center" readingOrder="0"/>
    </dxf>
  </rfmt>
  <rfmt sheetId="8" sqref="B2:C8">
    <dxf>
      <alignment vertical="center" readingOrder="0"/>
    </dxf>
  </rfmt>
  <rfmt sheetId="8" sqref="A2:A8">
    <dxf>
      <alignment horizontal="right" readingOrder="0"/>
    </dxf>
  </rfmt>
  <rfmt sheetId="8" sqref="A2:A8">
    <dxf>
      <alignment vertical="center" readingOrder="0"/>
    </dxf>
  </rfmt>
  <rfmt sheetId="8" sqref="A1:C1" start="0" length="2147483647">
    <dxf>
      <font>
        <b/>
      </font>
    </dxf>
  </rfmt>
  <rfmt sheetId="8" sqref="A9:C9" start="0" length="2147483647">
    <dxf>
      <font>
        <b/>
      </font>
    </dxf>
  </rfmt>
  <rfmt sheetId="8" sqref="A1:A9" start="0" length="0">
    <dxf>
      <border>
        <left style="thin">
          <color indexed="64"/>
        </left>
      </border>
    </dxf>
  </rfmt>
  <rfmt sheetId="8" sqref="A1:C1" start="0" length="0">
    <dxf>
      <border>
        <top style="thin">
          <color indexed="64"/>
        </top>
      </border>
    </dxf>
  </rfmt>
  <rfmt sheetId="8" sqref="C1:C9" start="0" length="0">
    <dxf>
      <border>
        <right style="thin">
          <color indexed="64"/>
        </right>
      </border>
    </dxf>
  </rfmt>
  <rfmt sheetId="8" sqref="A9:C9" start="0" length="0">
    <dxf>
      <border>
        <bottom style="thin">
          <color indexed="64"/>
        </bottom>
      </border>
    </dxf>
  </rfmt>
  <rfmt sheetId="8" sqref="A1:C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8" sqref="A1:C9" start="0" length="2147483647">
    <dxf>
      <font>
        <name val="Times New Roman"/>
        <scheme val="none"/>
      </font>
    </dxf>
  </rfmt>
  <rfmt sheetId="8" sqref="A2:C8">
    <dxf>
      <fill>
        <patternFill patternType="solid">
          <bgColor theme="4" tint="0.59999389629810485"/>
        </patternFill>
      </fill>
    </dxf>
  </rfmt>
  <rfmt sheetId="8" sqref="A1:C1">
    <dxf>
      <fill>
        <patternFill patternType="solid">
          <bgColor theme="5" tint="0.59999389629810485"/>
        </patternFill>
      </fill>
    </dxf>
  </rfmt>
  <rfmt sheetId="8" sqref="A1:C1">
    <dxf>
      <fill>
        <patternFill>
          <bgColor theme="7" tint="0.39997558519241921"/>
        </patternFill>
      </fill>
    </dxf>
  </rfmt>
  <rfmt sheetId="8" sqref="A9:C9">
    <dxf>
      <fill>
        <patternFill patternType="solid">
          <bgColor theme="7" tint="0.59999389629810485"/>
        </patternFill>
      </fill>
    </dxf>
  </rfmt>
  <rfmt sheetId="8" sqref="A9">
    <dxf>
      <alignment horizontal="right" readingOrder="0"/>
    </dxf>
  </rfmt>
  <rcc rId="56" sId="8">
    <nc r="A9" t="inlineStr">
      <is>
        <t>Вкупна цена за                                                       Пијалаци прехранбени и сродни производи</t>
      </is>
    </nc>
  </rcc>
  <rfmt sheetId="8" sqref="B2:C8">
    <dxf>
      <numFmt numFmtId="0" formatCode="General"/>
    </dxf>
  </rfmt>
  <rcc rId="57" sId="8">
    <nc r="B8">
      <f>'дел 7'!G10+131.8</f>
    </nc>
  </rcc>
  <rcc rId="58" sId="8">
    <nc r="C8">
      <f>'дел 7'!H10+131.8*18/100+131.8</f>
    </nc>
  </rcc>
  <rm rId="59" sheetId="8" source="B13:B14" destination="C15:C16" sourceSheetId="8"/>
  <rfmt sheetId="8" sqref="C1:C1048576">
    <dxf>
      <numFmt numFmtId="2" formatCode="0.00"/>
    </dxf>
  </rfmt>
  <rfmt sheetId="8" sqref="B1:B9">
    <dxf>
      <numFmt numFmtId="2" formatCode="0.00"/>
    </dxf>
  </rfmt>
  <rcc rId="60" sId="8">
    <nc r="A3" t="inlineStr">
      <is>
        <t>дел 2: алкохолен пијалок</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4">
    <nc r="L9">
      <v>40</v>
    </nc>
  </rcc>
  <rcc rId="62" sId="4">
    <nc r="L13">
      <v>40</v>
    </nc>
  </rcc>
  <rcc rId="63" sId="4">
    <oc r="B4" t="inlineStr">
      <is>
        <t>Пржено мелено кафе;
Пакување: мин. 1 kg. макс. 2 kg
вид на кафе: мешавина во состав од кафе арабика и кафе робуста</t>
      </is>
    </oc>
    <nc r="B4" t="inlineStr">
      <is>
        <t>Пржено мелено кафе;
Пакување: мин. 500 gr, макс. 1 kg. 
вид на кафе: мешавина во состав од кафе арабика и кафе робуста</t>
      </is>
    </nc>
  </rcc>
  <rcc rId="64" sId="4">
    <oc r="B12" t="inlineStr">
      <is>
        <t>Чај камилица филтер.
Амбалажа: хартиени кеси од мин 1,5 gr
Големина на пакување: мин 20/1 во едно пакување</t>
      </is>
    </oc>
    <nc r="B12" t="inlineStr">
      <is>
        <t>Чај камилица филтер.
Амбалажа: хартиени кеси од мин 1 gr
Големина на пакување: мин 20/1 во едно пакување</t>
      </is>
    </nc>
  </rcc>
  <rcc rId="65" sId="4">
    <oc r="B9" t="inlineStr">
      <is>
        <t>Чај  хибискус филтер.
Амбалажа: хартиени кеси од мин 1,5 gr
Големина на пакување: мин 20/1 во едно пакување</t>
      </is>
    </oc>
    <nc r="B9" t="inlineStr">
      <is>
        <t>Чај  хибискус филтер.
Амбалажа: хартиени кеси од мин 1.5 gr
Големина на пакување: мин 20/1 во едно пакување</t>
      </is>
    </nc>
  </rcc>
  <rcc rId="66" sId="4">
    <oc r="B17" t="inlineStr">
      <is>
        <t>Чај шипки филтер.
Амбалажа: хартиени кеси од мин 1,5 gr
Големина на пакување: мин 20/1 во едно пакување</t>
      </is>
    </oc>
    <nc r="B17" t="inlineStr">
      <is>
        <r>
          <t xml:space="preserve">Чај шипки филтер.
Амбалажа: хартиени кеси од мин 1,5 gr </t>
        </r>
        <r>
          <rPr>
            <sz val="10"/>
            <color rgb="FFFF0000"/>
            <rFont val="Times New Roman"/>
            <family val="1"/>
            <charset val="204"/>
          </rPr>
          <t>(2)</t>
        </r>
        <r>
          <rPr>
            <sz val="10"/>
            <color theme="1"/>
            <rFont val="Times New Roman"/>
            <family val="1"/>
          </rPr>
          <t xml:space="preserve">
Големина на пакување: мин 20/1 во едно пакување</t>
        </r>
      </is>
    </nc>
  </rcc>
  <rcc rId="67" sId="4">
    <oc r="C6" t="inlineStr">
      <is>
        <t>парче/пакување</t>
      </is>
    </oc>
    <nc r="C6" t="inlineStr">
      <is>
        <t>пакување</t>
      </is>
    </nc>
  </rcc>
  <rcc rId="68" sId="4">
    <nc r="D6">
      <v>26</v>
    </nc>
  </rcc>
  <rcc rId="69" sId="2">
    <oc r="B2" t="inlineStr">
      <is>
        <t>Жесток алкохолен пијалак од дестилација на пире од засладени житарици со или без други интегрални зрна од други житарици добиени со сахарификација со дијастаза на сладот содржан во него со или без други природни ензими ферментиран под дејство на квасец. Минималната јачина на алкохол во волумени 40%, стаклена амбалажа (шише) со минимум волумен од 1 литар</t>
      </is>
    </oc>
    <nc r="B2" t="inlineStr">
      <is>
        <t>Жесток алкохолен пијалак од дестилација на пире од засладени житарици со или без други интегрални зрна од други житарици добиени со сахарификација со дијастаза на сладот содржан во него со или без други природни ензими ферментиран под дејство на квасец. Минималната јачина на алкохол во волумени 42%, стаклена амбалажа (шише) со минимум волумен од 1 литар</t>
      </is>
    </nc>
  </rcc>
  <rcc rId="70" sId="2">
    <nc r="B4" t="inlineStr">
      <is>
        <t>40 било</t>
      </is>
    </nc>
  </rcc>
  <rcc rId="71" sId="4">
    <nc r="F6">
      <f>E6*18/100+E6</f>
    </nc>
  </rcc>
  <rcc rId="72" sId="4">
    <nc r="G6">
      <f>E6*D6</f>
    </nc>
  </rcc>
  <rcc rId="73" sId="4">
    <nc r="H6">
      <f>F6*D6</f>
    </nc>
  </rcc>
  <rfmt sheetId="4" sqref="H24" start="0" length="0">
    <dxf>
      <border>
        <right style="thin">
          <color indexed="64"/>
        </right>
      </border>
    </dxf>
  </rfmt>
  <rfmt sheetId="4" sqref="G24:H24" start="0" length="0">
    <dxf>
      <border>
        <bottom style="thin">
          <color indexed="64"/>
        </bottom>
      </border>
    </dxf>
  </rfmt>
  <rfmt sheetId="4" sqref="G24:H24">
    <dxf>
      <border>
        <top style="thin">
          <color indexed="64"/>
        </top>
        <bottom style="thin">
          <color indexed="64"/>
        </bottom>
        <horizontal style="thin">
          <color indexed="64"/>
        </horizontal>
      </border>
    </dxf>
  </rfmt>
  <rcc rId="74" sId="4">
    <nc r="E6">
      <v>550</v>
    </nc>
  </rcc>
  <rcc rId="75" sId="4">
    <oc r="B27" t="inlineStr">
      <is>
        <t xml:space="preserve">По склучување на договорот за дел 4, избраниот носител на набавка се обврзува да достави и машина за кафе со три излези. Обврската за одржување на машината е на носителот на набавката. По истекот на времетраењето на договорот Договорниот орган ја враќа машината за кафе. </t>
      </is>
    </oc>
    <nc r="B27"/>
  </rcc>
  <rcc rId="76" sId="4">
    <oc r="B26" t="inlineStr">
      <is>
        <t>НАПОМЕНА</t>
      </is>
    </oc>
    <nc r="B26"/>
  </rcc>
  <rrc rId="77" sId="4" ref="A26:XFD26" action="deleteRow">
    <rfmt sheetId="4" xfDxf="1" sqref="A26:XFD26" start="0" length="0">
      <dxf>
        <font>
          <name val="Times New Roman"/>
          <scheme val="none"/>
        </font>
        <alignment horizontal="center" vertical="center" readingOrder="0"/>
      </dxf>
    </rfmt>
    <rfmt sheetId="4" sqref="B26" start="0" length="0">
      <dxf>
        <fill>
          <patternFill patternType="solid">
            <bgColor rgb="FFFFFF00"/>
          </patternFill>
        </fill>
        <alignment wrapText="1" readingOrder="0"/>
        <border outline="0">
          <left style="medium">
            <color indexed="64"/>
          </left>
          <right style="thin">
            <color indexed="64"/>
          </right>
          <top style="medium">
            <color indexed="64"/>
          </top>
          <bottom style="thin">
            <color indexed="64"/>
          </bottom>
        </border>
      </dxf>
    </rfmt>
    <rfmt sheetId="4" sqref="C26" start="0" length="0">
      <dxf>
        <fill>
          <patternFill patternType="solid">
            <bgColor rgb="FFFFFF00"/>
          </patternFill>
        </fill>
        <alignment wrapText="1" readingOrder="0"/>
        <border outline="0">
          <left style="thin">
            <color indexed="64"/>
          </left>
          <right style="medium">
            <color indexed="64"/>
          </right>
          <top style="medium">
            <color indexed="64"/>
          </top>
          <bottom style="thin">
            <color indexed="64"/>
          </bottom>
        </border>
      </dxf>
    </rfmt>
  </rrc>
  <rrc rId="78" sId="4" ref="A26:XFD26" action="deleteRow">
    <rfmt sheetId="4" xfDxf="1" sqref="A26:XFD26" start="0" length="0">
      <dxf>
        <font>
          <name val="Times New Roman"/>
          <scheme val="none"/>
        </font>
        <alignment horizontal="center" vertical="center" readingOrder="0"/>
      </dxf>
    </rfmt>
    <rfmt sheetId="4" sqref="B26" start="0" length="0">
      <dxf>
        <fill>
          <patternFill patternType="solid">
            <bgColor rgb="FFFFFF00"/>
          </patternFill>
        </fill>
        <alignment wrapText="1" readingOrder="0"/>
        <border outline="0">
          <left style="medium">
            <color indexed="64"/>
          </left>
          <right style="thin">
            <color indexed="64"/>
          </right>
          <top style="thin">
            <color indexed="64"/>
          </top>
          <bottom style="medium">
            <color indexed="64"/>
          </bottom>
        </border>
      </dxf>
    </rfmt>
    <rfmt sheetId="4" sqref="C26" start="0" length="0">
      <dxf>
        <fill>
          <patternFill patternType="solid">
            <bgColor rgb="FFFFFF00"/>
          </patternFill>
        </fill>
        <alignment wrapText="1" readingOrder="0"/>
        <border outline="0">
          <left style="thin">
            <color indexed="64"/>
          </left>
          <right style="medium">
            <color indexed="64"/>
          </right>
          <top style="thin">
            <color indexed="64"/>
          </top>
          <bottom style="medium">
            <color indexed="64"/>
          </bottom>
        </border>
      </dxf>
    </rfmt>
  </rrc>
  <rfmt sheetId="3" sqref="H8" start="0" length="0">
    <dxf>
      <border>
        <right style="thin">
          <color indexed="64"/>
        </right>
      </border>
    </dxf>
  </rfmt>
  <rfmt sheetId="3" sqref="G8:H8" start="0" length="0">
    <dxf>
      <border>
        <bottom style="thin">
          <color indexed="64"/>
        </bottom>
      </border>
    </dxf>
  </rfmt>
  <rfmt sheetId="3" sqref="G8:H8">
    <dxf>
      <border>
        <top style="thin">
          <color indexed="64"/>
        </top>
        <bottom style="thin">
          <color indexed="64"/>
        </bottom>
        <horizontal style="thin">
          <color indexed="64"/>
        </horizontal>
      </border>
    </dxf>
  </rfmt>
  <rfmt sheetId="4" sqref="A6:D6">
    <dxf>
      <fill>
        <patternFill patternType="none">
          <bgColor auto="1"/>
        </patternFill>
      </fill>
    </dxf>
  </rfmt>
  <rcc rId="79" sId="4">
    <oc r="B6" t="inlineStr">
      <is>
        <t>капсули за кафе, да одговараат на апарат за кафе Illy (да се наведе и моделот) ---- за апаратот за кафе кај Димовски</t>
      </is>
    </oc>
    <nc r="B6" t="inlineStr">
      <is>
        <t>Капсули за кафе, состав арабика минимум 100%, да одговараат на апарат за кафе Illy или еквивалентно, во пакување од минимум 21 парче</t>
      </is>
    </nc>
  </rcc>
  <rcc rId="80" sId="4">
    <oc r="B3" t="inlineStr">
      <is>
        <t>Растворливо кафе во гранули
Состав: мин 25% кафе;
Пакување : мин. 100 gr. макс. 300 gr</t>
      </is>
    </oc>
    <nc r="B3" t="inlineStr">
      <is>
        <t>Растворливо кафе во гранули
Состав: мин 100% кафе;
Пакување: до максимум 300 gr</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H1048576">
    <dxf>
      <numFmt numFmtId="0" formatCode="General"/>
    </dxf>
  </rfmt>
  <rcc rId="81" sId="1">
    <oc r="E3">
      <v>35.15</v>
    </oc>
    <nc r="E3"/>
  </rcc>
  <rcc rId="82" sId="1">
    <oc r="E4">
      <v>30.05</v>
    </oc>
    <nc r="E4"/>
  </rcc>
  <rcc rId="83" sId="1">
    <oc r="E5">
      <v>40.299999999999997</v>
    </oc>
    <nc r="E5"/>
  </rcc>
  <rcc rId="84" sId="1">
    <oc r="E6">
      <v>56.43</v>
    </oc>
    <nc r="E6"/>
  </rcc>
  <rcc rId="85" sId="1">
    <oc r="E7">
      <v>41.25</v>
    </oc>
    <nc r="E7"/>
  </rcc>
  <rcc rId="86" sId="1">
    <oc r="E8">
      <v>57.35</v>
    </oc>
    <nc r="E8"/>
  </rcc>
  <rcc rId="87" sId="1">
    <oc r="E9">
      <v>57.35</v>
    </oc>
    <nc r="E9"/>
  </rcc>
  <rcc rId="88" sId="1">
    <oc r="E10">
      <v>47</v>
    </oc>
    <nc r="E10"/>
  </rcc>
  <rfmt sheetId="2" sqref="B2">
    <dxf>
      <fill>
        <patternFill patternType="none">
          <bgColor auto="1"/>
        </patternFill>
      </fill>
    </dxf>
  </rfmt>
  <rcc rId="89" sId="2">
    <oc r="B4" t="inlineStr">
      <is>
        <t>40 било</t>
      </is>
    </oc>
    <nc r="B4"/>
  </rcc>
  <rcc rId="90" sId="2">
    <oc r="B2" t="inlineStr">
      <is>
        <t>Жесток алкохолен пијалак од дестилација на пире од засладени житарици со или без други интегрални зрна од други житарици добиени со сахарификација со дијастаза на сладот содржан во него со или без други природни ензими ферментиран под дејство на квасец. Минималната јачина на алкохол во волумени 42%, стаклена амбалажа (шише) со минимум волумен од 1 литар</t>
      </is>
    </oc>
    <nc r="B2" t="inlineStr">
      <is>
        <t>Жесток алкохолен пијалак од дестилација на пире од засладени житарици со или без други интегрални зрна од други житарици добиени со сахарификација со дијастаза на сладот содржан во него со или без други природни ензими ферментиран под дејство на квасец. Минималната јачина на алкохол во волумени 40%, стаклена амбалажа (шише) со минимум волумен од 1 литар</t>
      </is>
    </nc>
  </rcc>
  <rcc rId="91" sId="2">
    <oc r="E2">
      <v>1120</v>
    </oc>
    <nc r="E2"/>
  </rcc>
  <rcc rId="92" sId="3" numFmtId="4">
    <oc r="E3">
      <v>18.8</v>
    </oc>
    <nc r="E3"/>
  </rcc>
  <rcc rId="93" sId="3" numFmtId="4">
    <oc r="E4">
      <v>6.66</v>
    </oc>
    <nc r="E4"/>
  </rcc>
  <rcc rId="94" sId="3" numFmtId="4">
    <oc r="E5">
      <v>18.8</v>
    </oc>
    <nc r="E5"/>
  </rcc>
  <rcc rId="95" sId="3" numFmtId="4">
    <oc r="E6">
      <v>6.66</v>
    </oc>
    <nc r="E6"/>
  </rcc>
  <rcc rId="96" sId="3" numFmtId="4">
    <oc r="E7">
      <v>8.6839999999999993</v>
    </oc>
    <nc r="E7"/>
  </rcc>
  <rcc rId="97" sId="4">
    <oc r="B17" t="inlineStr">
      <is>
        <r>
          <t xml:space="preserve">Чај шипки филтер.
Амбалажа: хартиени кеси од мин 1,5 gr </t>
        </r>
        <r>
          <rPr>
            <sz val="10"/>
            <color rgb="FFFF0000"/>
            <rFont val="Times New Roman"/>
            <family val="1"/>
            <charset val="204"/>
          </rPr>
          <t>(2)</t>
        </r>
        <r>
          <rPr>
            <sz val="10"/>
            <color theme="1"/>
            <rFont val="Times New Roman"/>
            <family val="1"/>
          </rPr>
          <t xml:space="preserve">
Големина на пакување: мин 20/1 во едно пакување</t>
        </r>
      </is>
    </oc>
    <nc r="B17" t="inlineStr">
      <is>
        <r>
          <t>Чај шипки филтер.
Амбалажа: хартиени кеси од мин 2 gr</t>
        </r>
        <r>
          <rPr>
            <sz val="10"/>
            <color theme="1"/>
            <rFont val="Times New Roman"/>
            <family val="1"/>
          </rPr>
          <t xml:space="preserve">
Големина на пакување: мин 20/1 во едно пакување</t>
        </r>
      </is>
    </nc>
  </rcc>
  <rcc rId="98" sId="4">
    <oc r="L13">
      <v>40</v>
    </oc>
    <nc r="L13"/>
  </rcc>
  <rcc rId="99" sId="4">
    <oc r="L9">
      <v>40</v>
    </oc>
    <nc r="L9"/>
  </rcc>
  <rcc rId="100" sId="4">
    <oc r="E6">
      <v>550</v>
    </oc>
    <nc r="E6"/>
  </rcc>
  <rcc rId="101" sId="4">
    <oc r="E7">
      <v>45.6</v>
    </oc>
    <nc r="E7"/>
  </rcc>
  <rcc rId="102" sId="4">
    <oc r="E8">
      <v>3</v>
    </oc>
    <nc r="E8"/>
  </rcc>
  <rcc rId="103" sId="4">
    <oc r="E9">
      <v>45.1</v>
    </oc>
    <nc r="E9"/>
  </rcc>
  <rcc rId="104" sId="4">
    <oc r="E10">
      <v>40.1</v>
    </oc>
    <nc r="E10"/>
  </rcc>
  <rcc rId="105" sId="4">
    <oc r="E11">
      <v>47.1</v>
    </oc>
    <nc r="E11"/>
  </rcc>
  <rcc rId="106" sId="4">
    <oc r="E12">
      <v>38.1</v>
    </oc>
    <nc r="E12"/>
  </rcc>
  <rcc rId="107" sId="4">
    <oc r="E13">
      <v>93.3</v>
    </oc>
    <nc r="E13"/>
  </rcc>
  <rcc rId="108" sId="4">
    <oc r="E14">
      <v>72.2</v>
    </oc>
    <nc r="E14"/>
  </rcc>
  <rcc rId="109" sId="4">
    <oc r="E15">
      <v>69.2</v>
    </oc>
    <nc r="E15"/>
  </rcc>
  <rcc rId="110" sId="4">
    <oc r="E16">
      <v>42.1</v>
    </oc>
    <nc r="E16"/>
  </rcc>
  <rcc rId="111" sId="4">
    <oc r="E17">
      <v>47.1</v>
    </oc>
    <nc r="E17"/>
  </rcc>
  <rcc rId="112" sId="4">
    <oc r="E18">
      <v>65.2</v>
    </oc>
    <nc r="E18"/>
  </rcc>
  <rcc rId="113" sId="4">
    <oc r="E19">
      <v>91</v>
    </oc>
    <nc r="E19"/>
  </rcc>
  <rcc rId="114" sId="4">
    <oc r="E20">
      <v>143.19999999999999</v>
    </oc>
    <nc r="E20"/>
  </rcc>
  <rcc rId="115" sId="4">
    <oc r="E21">
      <v>37.1</v>
    </oc>
    <nc r="E21"/>
  </rcc>
  <rcc rId="116" sId="4">
    <oc r="E22">
      <v>86</v>
    </oc>
    <nc r="E22"/>
  </rcc>
  <rcc rId="117" sId="4">
    <oc r="E23">
      <v>340.5</v>
    </oc>
    <nc r="E23"/>
  </rcc>
  <rcc rId="118" sId="4">
    <oc r="E3">
      <f>328.78*4</f>
    </oc>
    <nc r="E3"/>
  </rcc>
  <rcc rId="119" sId="4">
    <oc r="E4">
      <v>420.5</v>
    </oc>
    <nc r="E4"/>
  </rcc>
  <rcc rId="120" sId="4">
    <oc r="E5">
      <v>528.79999999999995</v>
    </oc>
    <nc r="E5"/>
  </rcc>
  <rfmt sheetId="4" sqref="H24" start="0" length="2147483647">
    <dxf>
      <font>
        <b/>
      </font>
    </dxf>
  </rfmt>
  <rcc rId="121" sId="5" numFmtId="4">
    <oc r="E3">
      <v>737.4</v>
    </oc>
    <nc r="E3"/>
  </rcc>
  <rcc rId="122" sId="5" numFmtId="4">
    <oc r="E4">
      <v>765.2</v>
    </oc>
    <nc r="E4"/>
  </rcc>
  <rcc rId="123" sId="5" numFmtId="4">
    <oc r="E5">
      <v>1060</v>
    </oc>
    <nc r="E5"/>
  </rcc>
  <rcc rId="124" sId="5" numFmtId="4">
    <oc r="E6">
      <v>916.2</v>
    </oc>
    <nc r="E6"/>
  </rcc>
  <rcc rId="125" sId="5" numFmtId="4">
    <oc r="E7">
      <v>1076.2</v>
    </oc>
    <nc r="E7"/>
  </rcc>
  <rcc rId="126" sId="5" numFmtId="4">
    <oc r="E8">
      <v>260</v>
    </oc>
    <nc r="E8"/>
  </rcc>
  <rcc rId="127" sId="5" numFmtId="4">
    <oc r="E9">
      <v>208.2</v>
    </oc>
    <nc r="E9"/>
  </rcc>
  <rfmt sheetId="5" sqref="E1:H1048576">
    <dxf>
      <numFmt numFmtId="0" formatCode="General"/>
    </dxf>
  </rfmt>
  <rcc rId="128" sId="6">
    <oc r="E3">
      <v>790.6</v>
    </oc>
    <nc r="E3"/>
  </rcc>
  <rcc rId="129" sId="6">
    <oc r="F3">
      <f>E3*5/100+E3</f>
    </oc>
    <nc r="F3"/>
  </rcc>
  <rcc rId="130" sId="6">
    <oc r="E4">
      <v>790.6</v>
    </oc>
    <nc r="E4"/>
  </rcc>
  <rcc rId="131" sId="6">
    <oc r="F4">
      <f>E4*5/100+E4</f>
    </oc>
    <nc r="F4"/>
  </rcc>
  <rcc rId="132" sId="6">
    <oc r="E5">
      <v>790.6</v>
    </oc>
    <nc r="E5"/>
  </rcc>
  <rcc rId="133" sId="6">
    <oc r="F5">
      <f>E5*5/100+E5</f>
    </oc>
    <nc r="F5"/>
  </rcc>
  <rcc rId="134" sId="6">
    <oc r="E6">
      <v>856.8</v>
    </oc>
    <nc r="E6"/>
  </rcc>
  <rcc rId="135" sId="6">
    <oc r="F6">
      <f>E6*5/100+E6</f>
    </oc>
    <nc r="F6"/>
  </rcc>
  <rcc rId="136" sId="6">
    <oc r="E7">
      <v>790.6</v>
    </oc>
    <nc r="E7"/>
  </rcc>
  <rcc rId="137" sId="6">
    <oc r="F7">
      <f>E7*5/100+E7</f>
    </oc>
    <nc r="F7"/>
  </rcc>
  <rfmt sheetId="6" sqref="H8" start="0" length="0">
    <dxf>
      <border>
        <left style="thin">
          <color indexed="64"/>
        </left>
        <right style="thin">
          <color indexed="64"/>
        </right>
        <top style="thin">
          <color indexed="64"/>
        </top>
        <bottom style="thin">
          <color indexed="64"/>
        </bottom>
      </border>
    </dxf>
  </rfmt>
  <rfmt sheetId="6" sqref="H8">
    <dxf>
      <border>
        <left style="thin">
          <color indexed="64"/>
        </left>
        <right style="thin">
          <color indexed="64"/>
        </right>
        <top style="thin">
          <color indexed="64"/>
        </top>
        <bottom style="thin">
          <color indexed="64"/>
        </bottom>
        <vertical style="thin">
          <color indexed="64"/>
        </vertical>
        <horizontal style="thin">
          <color indexed="64"/>
        </horizontal>
      </border>
    </dxf>
  </rfmt>
  <rcc rId="138" sId="7">
    <oc r="E3">
      <v>165.6</v>
    </oc>
    <nc r="E3"/>
  </rcc>
  <rcc rId="139" sId="7">
    <oc r="E4">
      <v>30</v>
    </oc>
    <nc r="E4"/>
  </rcc>
  <rcc rId="140" sId="7">
    <oc r="E5">
      <v>40</v>
    </oc>
    <nc r="E5"/>
  </rcc>
  <rcc rId="141" sId="7">
    <oc r="E6">
      <v>100</v>
    </oc>
    <nc r="E6"/>
  </rcc>
  <rcc rId="142" sId="7">
    <oc r="E7">
      <v>110</v>
    </oc>
    <nc r="E7"/>
  </rcc>
  <rcc rId="143" sId="7">
    <oc r="E8">
      <v>34.4</v>
    </oc>
    <nc r="E8"/>
  </rcc>
  <rcc rId="144" sId="7">
    <oc r="E9">
      <v>20.399999999999999</v>
    </oc>
    <nc r="E9"/>
  </rcc>
  <rcc rId="145" sId="7">
    <oc r="B4" t="inlineStr">
      <is>
        <r>
          <t xml:space="preserve">Пластични цевки за пиење: дијаметар од минимум 0.5 mm до 1 cm, висина од минимум 24 mm - 26 mm, секоја цевка во заштитна </t>
        </r>
        <r>
          <rPr>
            <sz val="10"/>
            <color rgb="FFFF0000"/>
            <rFont val="Times New Roman"/>
            <family val="1"/>
          </rPr>
          <t>хартија/фолија</t>
        </r>
        <r>
          <rPr>
            <sz val="10"/>
            <color theme="1"/>
            <rFont val="Times New Roman"/>
            <family val="1"/>
            <charset val="204"/>
          </rPr>
          <t>, во пакување од минимум 100</t>
        </r>
      </is>
    </oc>
    <nc r="B4" t="inlineStr">
      <is>
        <r>
          <t xml:space="preserve">Пластични цевки за пиење: дијаметар од минимум 0.5 mm до 1 cm, висина од минимум 24 mm - 26 mm, секоја цевка во заштитна </t>
        </r>
        <r>
          <rPr>
            <sz val="10"/>
            <rFont val="Times New Roman"/>
            <family val="1"/>
            <charset val="204"/>
          </rPr>
          <t>фолија,</t>
        </r>
        <r>
          <rPr>
            <sz val="10"/>
            <color theme="1"/>
            <rFont val="Times New Roman"/>
            <family val="1"/>
            <charset val="204"/>
          </rPr>
          <t xml:space="preserve"> во пакување од минимум 100</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8" numFmtId="4">
    <oc r="C4">
      <v>61370.383999999998</v>
    </oc>
    <nc r="C4">
      <f>'дел 3 '!H8</f>
    </nc>
  </rcc>
  <rcc rId="147" sId="8">
    <oc r="B8">
      <f>'дел 7'!G10+131.8</f>
    </oc>
    <nc r="B8">
      <f>'дел 7'!G10</f>
    </nc>
  </rcc>
  <rcc rId="148" sId="8">
    <oc r="C8">
      <f>'дел 7'!H10+131.8*18/100+131.8</f>
    </oc>
    <nc r="C8">
      <f>'дел 7'!H10</f>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1">
    <oc r="B3" t="inlineStr">
      <is>
        <t>Газиран безалкохолен освежителен пијалок
Состав: вода, шеќер, јаглероден диоксид, карамела, природни ароми и кофеин),
Амбалажа: пластика
Волумен: мин 2000 мл</t>
      </is>
    </oc>
    <nc r="B3" t="inlineStr">
      <is>
        <t>Газиран безалкохолен освежителен пијалок
Состав: вода, шеќер, јаглероден диоксид, карамела, природни ароми и кофеин),
Амбалажа: пластика
Волумен: мин 2 литри</t>
      </is>
    </nc>
  </rcc>
  <rcc rId="150" sId="1">
    <oc r="B6" t="inlineStr">
      <is>
        <t>Овошен сок, содржина на овошје – портокал
Состав: 100% портокал без додаток на шеќер, без конзерванси
Пакување :мин. 1000 ml. макс. 1500 ml</t>
      </is>
    </oc>
    <nc r="B6" t="inlineStr">
      <is>
        <t xml:space="preserve">Овошен сок, содржина на овошје – портокал
Состав: 100% портокал без додаток на шеќер, без конзерванси
Пакување :мин. 1 литар, макс. 1.5 литри </t>
      </is>
    </nc>
  </rcc>
  <rcc rId="151" sId="1">
    <oc r="B7" t="inlineStr">
      <is>
        <t>Овошен сок, содржина на овошје – јаболко
Состав: 100% јаболко без додаток на шеќер, без конзерванси
Пакување: мин. 1000 ml. макс. 1500 ml</t>
      </is>
    </oc>
    <nc r="B7" t="inlineStr">
      <is>
        <t xml:space="preserve">Овошен сок, содржина на овошје – јаболко
Состав: 100% јаболко без додаток на шеќер, без конзерванси
Пакување: мин. 1 литар, макс. 1.5 литри </t>
      </is>
    </nc>
  </rcc>
  <rcc rId="152" sId="1">
    <oc r="B8" t="inlineStr">
      <is>
        <t>Овошен сок, содржина на овошје – ананас:
Состав: овошен сок со вкус на ананас без конзерванси без  додаток на шеќер
Пакување: мин. 1000 ml. макс. 1500 ml</t>
      </is>
    </oc>
    <nc r="B8" t="inlineStr">
      <is>
        <t xml:space="preserve">Овошен сок, содржина на овошје – ананас:
Состав: овошен сок со вкус на ананас без конзерванси без  додаток на шеќер
Пакување: мин. 1 литар, макс. 1.5 литри </t>
      </is>
    </nc>
  </rcc>
  <rcc rId="153" sId="1">
    <oc r="B9" t="inlineStr">
      <is>
        <t>Овошен сок, содржина на овошје – боровинка
Состав: овошен сок со вкус на  боровинка без конзерванси без  додаток на шеќер</t>
      </is>
    </oc>
    <nc r="B9" t="inlineStr">
      <is>
        <t xml:space="preserve">Овошен сок, содржина на овошје – боровинка
Состав: овошен сок со вкус на  боровинка без конзерванси без  додаток на шеќер               Пакување: мин. 1 литар, макс. 1.5 литри </t>
      </is>
    </nc>
  </rcc>
  <rcc rId="154" sId="1">
    <oc r="B10" t="inlineStr">
      <is>
        <t>Овошен нектар на база на повеќе овошја (минимум 25 % концентрирано пире од разни овошја), макс. од 1000 ml
-природен сок од портокал, киви, јаболко, банана и ананас
вид на амбалажа: картонска</t>
      </is>
    </oc>
    <nc r="B10" t="inlineStr">
      <is>
        <t>Овошен нектар на база на повеќе овошја (минимум 25 % концентрирано пире од разни овошја), макс. 1000 литар
-природен сок од портокал, киви, јаболко, банана и ананас
вид на амбалажа: картонска</t>
      </is>
    </nc>
  </rcc>
  <rcc rId="155" sId="4" xfDxf="1" dxf="1">
    <oc r="D2" t="inlineStr">
      <is>
        <t>количина</t>
      </is>
    </oc>
    <nc r="D2" t="inlineStr">
      <is>
        <t>количина до</t>
      </is>
    </nc>
    <ndxf>
      <font>
        <sz val="9"/>
        <name val="Times New Roman"/>
        <scheme val="none"/>
      </font>
      <fill>
        <patternFill patternType="solid">
          <bgColor theme="6"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156" sId="1" xfDxf="1" dxf="1">
    <oc r="D2" t="inlineStr">
      <is>
        <t>количина</t>
      </is>
    </oc>
    <nc r="D2" t="inlineStr">
      <is>
        <t>количина до</t>
      </is>
    </nc>
    <ndxf>
      <font>
        <sz val="10"/>
        <name val="Times New Roman"/>
        <scheme val="none"/>
      </font>
      <fill>
        <patternFill patternType="solid">
          <bgColor theme="6"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157" sId="2" odxf="1" dxf="1">
    <oc r="D1" t="inlineStr">
      <is>
        <t>количина</t>
      </is>
    </oc>
    <nc r="D1" t="inlineStr">
      <is>
        <t>количина до</t>
      </is>
    </nc>
    <odxf>
      <font>
        <b/>
        <sz val="10"/>
        <color rgb="FF000000"/>
        <name val="Times New Roman"/>
        <scheme val="none"/>
      </font>
    </odxf>
    <ndxf>
      <font>
        <b val="0"/>
        <sz val="10"/>
        <color rgb="FF000000"/>
        <name val="Times New Roman"/>
        <scheme val="none"/>
      </font>
    </ndxf>
  </rcc>
  <rcc rId="158" sId="3" odxf="1" dxf="1">
    <oc r="D2" t="inlineStr">
      <is>
        <t>количина</t>
      </is>
    </oc>
    <nc r="D2" t="inlineStr">
      <is>
        <t>количина до</t>
      </is>
    </nc>
    <odxf>
      <font>
        <sz val="9"/>
        <name val="Times New Roman"/>
        <scheme val="none"/>
      </font>
    </odxf>
    <ndxf>
      <font>
        <sz val="10"/>
        <name val="Times New Roman"/>
        <scheme val="none"/>
      </font>
    </ndxf>
  </rcc>
  <rcc rId="159" sId="5" odxf="1" dxf="1">
    <oc r="D2" t="inlineStr">
      <is>
        <t>количина</t>
      </is>
    </oc>
    <nc r="D2" t="inlineStr">
      <is>
        <t>количина до</t>
      </is>
    </nc>
    <odxf>
      <font>
        <sz val="10"/>
        <name val="Times New Roman"/>
        <scheme val="none"/>
      </font>
    </odxf>
    <ndxf>
      <font>
        <sz val="10"/>
        <name val="Times New Roman"/>
        <scheme val="none"/>
      </font>
    </ndxf>
  </rcc>
  <rcc rId="160" sId="6" odxf="1" dxf="1">
    <oc r="D2" t="inlineStr">
      <is>
        <t>количина</t>
      </is>
    </oc>
    <nc r="D2" t="inlineStr">
      <is>
        <t>количина до</t>
      </is>
    </nc>
    <odxf>
      <font>
        <sz val="9"/>
        <name val="Times New Roman"/>
        <scheme val="none"/>
      </font>
    </odxf>
    <ndxf>
      <font>
        <sz val="10"/>
        <name val="Times New Roman"/>
        <scheme val="none"/>
      </font>
    </ndxf>
  </rcc>
  <rcc rId="161" sId="7" odxf="1" dxf="1">
    <oc r="D2" t="inlineStr">
      <is>
        <t>количина</t>
      </is>
    </oc>
    <nc r="D2" t="inlineStr">
      <is>
        <t>количина до</t>
      </is>
    </nc>
    <odxf>
      <font>
        <sz val="9"/>
        <name val="Times New Roman"/>
        <scheme val="none"/>
      </font>
    </odxf>
    <ndxf>
      <font>
        <sz val="10"/>
        <name val="Times New Roman"/>
        <scheme val="none"/>
      </font>
    </ndxf>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7" sqref="B17"/>
    </sheetView>
  </sheetViews>
  <sheetFormatPr defaultRowHeight="15" x14ac:dyDescent="0.25"/>
  <cols>
    <col min="1" max="1" width="51.28515625" customWidth="1"/>
    <col min="2" max="2" width="13.5703125" customWidth="1"/>
    <col min="3" max="3" width="13.140625" style="53" customWidth="1"/>
  </cols>
  <sheetData>
    <row r="1" spans="1:3" ht="42.75" x14ac:dyDescent="0.25">
      <c r="A1" s="48" t="s">
        <v>77</v>
      </c>
      <c r="B1" s="50" t="s">
        <v>78</v>
      </c>
      <c r="C1" s="50" t="s">
        <v>79</v>
      </c>
    </row>
    <row r="2" spans="1:3" x14ac:dyDescent="0.25">
      <c r="A2" s="47" t="s">
        <v>75</v>
      </c>
      <c r="B2" s="51">
        <f>'дел 1 '!G11</f>
        <v>0</v>
      </c>
      <c r="C2" s="51">
        <f>'дел 1 '!H11</f>
        <v>0</v>
      </c>
    </row>
    <row r="3" spans="1:3" x14ac:dyDescent="0.25">
      <c r="A3" s="47" t="s">
        <v>81</v>
      </c>
      <c r="B3" s="51">
        <f>'дел 2'!G2</f>
        <v>0</v>
      </c>
      <c r="C3" s="51">
        <f>'дел 2'!H2</f>
        <v>0</v>
      </c>
    </row>
    <row r="4" spans="1:3" x14ac:dyDescent="0.25">
      <c r="A4" s="47" t="s">
        <v>65</v>
      </c>
      <c r="B4" s="51">
        <f>'дел 3 '!G8</f>
        <v>0</v>
      </c>
      <c r="C4" s="51">
        <f>'дел 3 '!H8</f>
        <v>0</v>
      </c>
    </row>
    <row r="5" spans="1:3" x14ac:dyDescent="0.25">
      <c r="A5" s="47" t="s">
        <v>63</v>
      </c>
      <c r="B5" s="51">
        <f>'дел 4'!G24</f>
        <v>0</v>
      </c>
      <c r="C5" s="51">
        <f>'дел 4'!H24</f>
        <v>0</v>
      </c>
    </row>
    <row r="6" spans="1:3" x14ac:dyDescent="0.25">
      <c r="A6" s="47" t="s">
        <v>62</v>
      </c>
      <c r="B6" s="51">
        <f>'дел 5'!G10</f>
        <v>0</v>
      </c>
      <c r="C6" s="51">
        <f>'дел 5'!H10</f>
        <v>0</v>
      </c>
    </row>
    <row r="7" spans="1:3" x14ac:dyDescent="0.25">
      <c r="A7" s="47" t="s">
        <v>61</v>
      </c>
      <c r="B7" s="51">
        <f>'дел 6 '!G8</f>
        <v>0</v>
      </c>
      <c r="C7" s="51">
        <f>'дел 6 '!H8</f>
        <v>0</v>
      </c>
    </row>
    <row r="8" spans="1:3" x14ac:dyDescent="0.25">
      <c r="A8" s="47" t="s">
        <v>60</v>
      </c>
      <c r="B8" s="51">
        <f>'дел 7'!G10</f>
        <v>0</v>
      </c>
      <c r="C8" s="51">
        <f>'дел 7'!H10</f>
        <v>0</v>
      </c>
    </row>
    <row r="9" spans="1:3" ht="28.5" x14ac:dyDescent="0.25">
      <c r="A9" s="49" t="s">
        <v>80</v>
      </c>
      <c r="B9" s="52">
        <f>SUM(B2:B8)</f>
        <v>0</v>
      </c>
      <c r="C9" s="52">
        <f>SUM(C2:C8)</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91" zoomScaleNormal="91" workbookViewId="0">
      <selection activeCell="B4" sqref="B4"/>
    </sheetView>
  </sheetViews>
  <sheetFormatPr defaultRowHeight="12.75" x14ac:dyDescent="0.25"/>
  <cols>
    <col min="1" max="1" width="6.42578125" style="11" customWidth="1"/>
    <col min="2" max="2" width="71.7109375" style="16" customWidth="1"/>
    <col min="3" max="3" width="9.140625" style="16" customWidth="1"/>
    <col min="4" max="4" width="9.140625" style="11"/>
    <col min="5" max="5" width="13.28515625" style="63" customWidth="1"/>
    <col min="6" max="6" width="11.42578125" style="63" customWidth="1"/>
    <col min="7" max="8" width="11.5703125" style="63" customWidth="1"/>
    <col min="9" max="9" width="19.140625" style="15" customWidth="1"/>
    <col min="10" max="10" width="17.140625" style="15" customWidth="1"/>
    <col min="11" max="11" width="14.28515625" style="15" customWidth="1"/>
    <col min="12" max="16384" width="9.140625" style="11"/>
  </cols>
  <sheetData>
    <row r="1" spans="1:11" ht="21" customHeight="1" x14ac:dyDescent="0.25">
      <c r="A1" s="72" t="s">
        <v>75</v>
      </c>
      <c r="B1" s="72"/>
      <c r="C1" s="72"/>
      <c r="D1" s="72"/>
      <c r="E1" s="72"/>
      <c r="F1" s="72"/>
      <c r="G1" s="72"/>
      <c r="H1" s="72"/>
      <c r="I1" s="72"/>
      <c r="J1" s="72"/>
      <c r="K1" s="72"/>
    </row>
    <row r="2" spans="1:11" ht="38.25" x14ac:dyDescent="0.25">
      <c r="A2" s="31" t="s">
        <v>54</v>
      </c>
      <c r="B2" s="31" t="s">
        <v>2</v>
      </c>
      <c r="C2" s="32" t="s">
        <v>9</v>
      </c>
      <c r="D2" s="32" t="s">
        <v>95</v>
      </c>
      <c r="E2" s="60" t="s">
        <v>3</v>
      </c>
      <c r="F2" s="60" t="s">
        <v>4</v>
      </c>
      <c r="G2" s="60" t="s">
        <v>72</v>
      </c>
      <c r="H2" s="60" t="s">
        <v>73</v>
      </c>
      <c r="I2" s="32" t="s">
        <v>53</v>
      </c>
      <c r="J2" s="32" t="s">
        <v>51</v>
      </c>
      <c r="K2" s="32" t="s">
        <v>7</v>
      </c>
    </row>
    <row r="3" spans="1:11" ht="51" x14ac:dyDescent="0.25">
      <c r="A3" s="17">
        <v>1</v>
      </c>
      <c r="B3" s="12" t="s">
        <v>89</v>
      </c>
      <c r="C3" s="13" t="s">
        <v>46</v>
      </c>
      <c r="D3" s="13">
        <v>20</v>
      </c>
      <c r="E3" s="61"/>
      <c r="F3" s="61">
        <f>E3*18/100+E3</f>
        <v>0</v>
      </c>
      <c r="G3" s="61">
        <f t="shared" ref="G3:G10" si="0">D3*E3</f>
        <v>0</v>
      </c>
      <c r="H3" s="61">
        <f t="shared" ref="H3:H10" si="1">D3*F3</f>
        <v>0</v>
      </c>
      <c r="I3" s="13"/>
      <c r="J3" s="13"/>
      <c r="K3" s="13"/>
    </row>
    <row r="4" spans="1:11" ht="38.25" x14ac:dyDescent="0.25">
      <c r="A4" s="17">
        <f>A3+1</f>
        <v>2</v>
      </c>
      <c r="B4" s="14" t="s">
        <v>0</v>
      </c>
      <c r="C4" s="13" t="s">
        <v>46</v>
      </c>
      <c r="D4" s="13">
        <v>20</v>
      </c>
      <c r="E4" s="61"/>
      <c r="F4" s="61">
        <f t="shared" ref="F4:F10" si="2">E4*18/100+E4</f>
        <v>0</v>
      </c>
      <c r="G4" s="61">
        <f t="shared" si="0"/>
        <v>0</v>
      </c>
      <c r="H4" s="61">
        <f t="shared" si="1"/>
        <v>0</v>
      </c>
      <c r="I4" s="13"/>
      <c r="J4" s="13"/>
      <c r="K4" s="13"/>
    </row>
    <row r="5" spans="1:11" ht="51" x14ac:dyDescent="0.25">
      <c r="A5" s="17">
        <f t="shared" ref="A5:A10" si="3">A4+1</f>
        <v>3</v>
      </c>
      <c r="B5" s="14" t="s">
        <v>1</v>
      </c>
      <c r="C5" s="2" t="s">
        <v>46</v>
      </c>
      <c r="D5" s="13">
        <v>20</v>
      </c>
      <c r="E5" s="61"/>
      <c r="F5" s="61">
        <f t="shared" si="2"/>
        <v>0</v>
      </c>
      <c r="G5" s="61">
        <f t="shared" si="0"/>
        <v>0</v>
      </c>
      <c r="H5" s="61">
        <f t="shared" si="1"/>
        <v>0</v>
      </c>
      <c r="I5" s="13"/>
      <c r="J5" s="13"/>
      <c r="K5" s="13"/>
    </row>
    <row r="6" spans="1:11" ht="38.25" x14ac:dyDescent="0.25">
      <c r="A6" s="17">
        <f t="shared" si="3"/>
        <v>4</v>
      </c>
      <c r="B6" s="14" t="s">
        <v>90</v>
      </c>
      <c r="C6" s="2" t="s">
        <v>46</v>
      </c>
      <c r="D6" s="13">
        <v>60</v>
      </c>
      <c r="E6" s="61"/>
      <c r="F6" s="61">
        <f t="shared" si="2"/>
        <v>0</v>
      </c>
      <c r="G6" s="61">
        <f t="shared" si="0"/>
        <v>0</v>
      </c>
      <c r="H6" s="61">
        <f t="shared" si="1"/>
        <v>0</v>
      </c>
      <c r="I6" s="13"/>
      <c r="J6" s="13"/>
      <c r="K6" s="13"/>
    </row>
    <row r="7" spans="1:11" ht="38.25" x14ac:dyDescent="0.25">
      <c r="A7" s="17">
        <f t="shared" si="3"/>
        <v>5</v>
      </c>
      <c r="B7" s="14" t="s">
        <v>91</v>
      </c>
      <c r="C7" s="2" t="s">
        <v>46</v>
      </c>
      <c r="D7" s="13">
        <v>40</v>
      </c>
      <c r="E7" s="61"/>
      <c r="F7" s="61">
        <f t="shared" si="2"/>
        <v>0</v>
      </c>
      <c r="G7" s="61">
        <f t="shared" si="0"/>
        <v>0</v>
      </c>
      <c r="H7" s="61">
        <f t="shared" si="1"/>
        <v>0</v>
      </c>
      <c r="I7" s="13"/>
      <c r="J7" s="13"/>
      <c r="K7" s="13"/>
    </row>
    <row r="8" spans="1:11" ht="38.25" x14ac:dyDescent="0.25">
      <c r="A8" s="17">
        <f t="shared" si="3"/>
        <v>6</v>
      </c>
      <c r="B8" s="14" t="s">
        <v>92</v>
      </c>
      <c r="C8" s="2" t="s">
        <v>46</v>
      </c>
      <c r="D8" s="13">
        <v>40</v>
      </c>
      <c r="E8" s="61"/>
      <c r="F8" s="61">
        <f t="shared" si="2"/>
        <v>0</v>
      </c>
      <c r="G8" s="61">
        <f t="shared" si="0"/>
        <v>0</v>
      </c>
      <c r="H8" s="61">
        <f t="shared" si="1"/>
        <v>0</v>
      </c>
      <c r="I8" s="13"/>
      <c r="J8" s="13"/>
      <c r="K8" s="13"/>
    </row>
    <row r="9" spans="1:11" ht="43.5" customHeight="1" x14ac:dyDescent="0.25">
      <c r="A9" s="17">
        <f t="shared" si="3"/>
        <v>7</v>
      </c>
      <c r="B9" s="14" t="s">
        <v>93</v>
      </c>
      <c r="C9" s="2" t="s">
        <v>46</v>
      </c>
      <c r="D9" s="13">
        <v>60</v>
      </c>
      <c r="E9" s="61"/>
      <c r="F9" s="61">
        <f t="shared" si="2"/>
        <v>0</v>
      </c>
      <c r="G9" s="61">
        <f t="shared" si="0"/>
        <v>0</v>
      </c>
      <c r="H9" s="61">
        <f t="shared" si="1"/>
        <v>0</v>
      </c>
      <c r="I9" s="13"/>
      <c r="J9" s="13"/>
      <c r="K9" s="13"/>
    </row>
    <row r="10" spans="1:11" ht="51" x14ac:dyDescent="0.25">
      <c r="A10" s="17">
        <f t="shared" si="3"/>
        <v>8</v>
      </c>
      <c r="B10" s="14" t="s">
        <v>94</v>
      </c>
      <c r="C10" s="2" t="s">
        <v>46</v>
      </c>
      <c r="D10" s="13">
        <v>20</v>
      </c>
      <c r="E10" s="61"/>
      <c r="F10" s="61">
        <f t="shared" si="2"/>
        <v>0</v>
      </c>
      <c r="G10" s="61">
        <f t="shared" si="0"/>
        <v>0</v>
      </c>
      <c r="H10" s="61">
        <f t="shared" si="1"/>
        <v>0</v>
      </c>
      <c r="I10" s="13"/>
      <c r="J10" s="13"/>
      <c r="K10" s="13"/>
    </row>
    <row r="11" spans="1:11" ht="26.25" customHeight="1" x14ac:dyDescent="0.25">
      <c r="A11" s="71" t="s">
        <v>67</v>
      </c>
      <c r="B11" s="71"/>
      <c r="C11" s="71"/>
      <c r="D11" s="71"/>
      <c r="E11" s="71"/>
      <c r="F11" s="71"/>
      <c r="G11" s="62">
        <f>SUM(G3:G10)</f>
        <v>0</v>
      </c>
      <c r="H11" s="63">
        <f>SUM(H3:H10)</f>
        <v>0</v>
      </c>
    </row>
  </sheetData>
  <customSheetViews>
    <customSheetView guid="{58355540-11CE-41B9-9162-1551544BE5F9}" scale="91" fitToPage="1">
      <selection activeCell="B4" sqref="B4"/>
      <pageMargins left="0.7" right="0.7" top="0.75" bottom="0.75" header="0.3" footer="0.3"/>
      <pageSetup paperSize="9" scale="55" fitToHeight="0" orientation="landscape" verticalDpi="0" r:id="rId1"/>
    </customSheetView>
    <customSheetView guid="{6FD1A3B8-4D09-46F8-A212-D7F05E0CDBA5}" scale="91" fitToPage="1" topLeftCell="A4">
      <selection activeCell="E2" sqref="E2"/>
      <pageMargins left="0.7" right="0.7" top="0.75" bottom="0.75" header="0.3" footer="0.3"/>
      <pageSetup paperSize="9" scale="55" fitToHeight="0" orientation="landscape" verticalDpi="0" r:id="rId2"/>
    </customSheetView>
  </customSheetViews>
  <mergeCells count="2">
    <mergeCell ref="A11:F11"/>
    <mergeCell ref="A1:K1"/>
  </mergeCells>
  <pageMargins left="0.7" right="0.7" top="0.75" bottom="0.75" header="0.3" footer="0.3"/>
  <pageSetup paperSize="9" scale="67" fitToHeight="0"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J2" sqref="B2:J2"/>
    </sheetView>
  </sheetViews>
  <sheetFormatPr defaultRowHeight="12.75" x14ac:dyDescent="0.25"/>
  <cols>
    <col min="1" max="1" width="7.85546875" style="23" customWidth="1"/>
    <col min="2" max="2" width="41.7109375" style="23" customWidth="1"/>
    <col min="3" max="8" width="9.140625" style="23"/>
    <col min="9" max="9" width="18.42578125" style="23" customWidth="1"/>
    <col min="10" max="10" width="16.28515625" style="23" customWidth="1"/>
    <col min="11" max="16384" width="9.140625" style="23"/>
  </cols>
  <sheetData>
    <row r="1" spans="1:10" ht="38.25" x14ac:dyDescent="0.25">
      <c r="A1" s="29" t="s">
        <v>54</v>
      </c>
      <c r="B1" s="36" t="s">
        <v>55</v>
      </c>
      <c r="C1" s="29" t="s">
        <v>9</v>
      </c>
      <c r="D1" s="32" t="s">
        <v>95</v>
      </c>
      <c r="E1" s="30" t="s">
        <v>3</v>
      </c>
      <c r="F1" s="30" t="s">
        <v>4</v>
      </c>
      <c r="G1" s="30" t="s">
        <v>76</v>
      </c>
      <c r="H1" s="30" t="s">
        <v>73</v>
      </c>
      <c r="I1" s="30" t="s">
        <v>53</v>
      </c>
      <c r="J1" s="30" t="s">
        <v>51</v>
      </c>
    </row>
    <row r="2" spans="1:10" ht="114.75" x14ac:dyDescent="0.25">
      <c r="A2" s="3">
        <v>1</v>
      </c>
      <c r="B2" s="64" t="s">
        <v>56</v>
      </c>
      <c r="C2" s="3" t="s">
        <v>46</v>
      </c>
      <c r="D2" s="3">
        <v>90</v>
      </c>
      <c r="E2" s="24"/>
      <c r="F2" s="24">
        <f>E2*18/100+E2</f>
        <v>0</v>
      </c>
      <c r="G2" s="24">
        <f>D2*E2</f>
        <v>0</v>
      </c>
      <c r="H2" s="24">
        <f>D2*F2</f>
        <v>0</v>
      </c>
      <c r="I2" s="24"/>
      <c r="J2" s="24"/>
    </row>
    <row r="3" spans="1:10" x14ac:dyDescent="0.25">
      <c r="G3" s="25" t="s">
        <v>66</v>
      </c>
    </row>
    <row r="4" spans="1:10" x14ac:dyDescent="0.25">
      <c r="G4" s="26"/>
    </row>
    <row r="5" spans="1:10" x14ac:dyDescent="0.25">
      <c r="G5" s="26"/>
    </row>
  </sheetData>
  <customSheetViews>
    <customSheetView guid="{58355540-11CE-41B9-9162-1551544BE5F9}">
      <selection activeCell="J2" sqref="B2:J2"/>
      <pageMargins left="0.7" right="0.7" top="0.75" bottom="0.75" header="0.3" footer="0.3"/>
      <pageSetup paperSize="9" orientation="portrait" r:id="rId1"/>
    </customSheetView>
    <customSheetView guid="{6FD1A3B8-4D09-46F8-A212-D7F05E0CDBA5}">
      <selection activeCell="J2" sqref="B2:J2"/>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workbookViewId="0">
      <selection activeCell="B12" sqref="B12:C12"/>
    </sheetView>
  </sheetViews>
  <sheetFormatPr defaultRowHeight="15" x14ac:dyDescent="0.25"/>
  <cols>
    <col min="1" max="1" width="7.28515625" style="18" customWidth="1"/>
    <col min="2" max="2" width="38.7109375" style="19" customWidth="1"/>
    <col min="3" max="3" width="10" style="19" customWidth="1"/>
    <col min="4" max="4" width="9.140625" style="18"/>
    <col min="5" max="8" width="10.5703125" style="18" customWidth="1"/>
    <col min="9" max="9" width="14.85546875" style="18" customWidth="1"/>
    <col min="10" max="10" width="12.42578125" style="18" customWidth="1"/>
    <col min="11" max="11" width="11.85546875" style="18" customWidth="1"/>
    <col min="12" max="16384" width="9.140625" style="18"/>
  </cols>
  <sheetData>
    <row r="1" spans="1:11" ht="21" customHeight="1" x14ac:dyDescent="0.25">
      <c r="A1" s="78" t="s">
        <v>65</v>
      </c>
      <c r="B1" s="79"/>
      <c r="C1" s="79"/>
      <c r="D1" s="79"/>
      <c r="E1" s="79"/>
      <c r="F1" s="79"/>
      <c r="G1" s="79"/>
      <c r="H1" s="79"/>
      <c r="I1" s="79"/>
      <c r="J1" s="79"/>
      <c r="K1" s="79"/>
    </row>
    <row r="2" spans="1:11" s="19" customFormat="1" ht="65.25" customHeight="1" x14ac:dyDescent="0.25">
      <c r="A2" s="27" t="s">
        <v>54</v>
      </c>
      <c r="B2" s="27" t="s">
        <v>2</v>
      </c>
      <c r="C2" s="27" t="s">
        <v>9</v>
      </c>
      <c r="D2" s="32" t="s">
        <v>95</v>
      </c>
      <c r="E2" s="27" t="s">
        <v>3</v>
      </c>
      <c r="F2" s="27" t="s">
        <v>4</v>
      </c>
      <c r="G2" s="27" t="s">
        <v>72</v>
      </c>
      <c r="H2" s="27" t="s">
        <v>73</v>
      </c>
      <c r="I2" s="27" t="s">
        <v>53</v>
      </c>
      <c r="J2" s="27" t="s">
        <v>51</v>
      </c>
      <c r="K2" s="27" t="s">
        <v>7</v>
      </c>
    </row>
    <row r="3" spans="1:11" ht="51" x14ac:dyDescent="0.25">
      <c r="A3" s="20">
        <v>1</v>
      </c>
      <c r="B3" s="4" t="s">
        <v>24</v>
      </c>
      <c r="C3" s="3" t="s">
        <v>46</v>
      </c>
      <c r="D3" s="24">
        <v>400</v>
      </c>
      <c r="E3" s="6"/>
      <c r="F3" s="6">
        <f>E3*18/100+E3</f>
        <v>0</v>
      </c>
      <c r="G3" s="6">
        <f>E3*D3</f>
        <v>0</v>
      </c>
      <c r="H3" s="6">
        <f>F3*D3</f>
        <v>0</v>
      </c>
      <c r="I3" s="5"/>
      <c r="J3" s="5"/>
      <c r="K3" s="5"/>
    </row>
    <row r="4" spans="1:11" ht="51" x14ac:dyDescent="0.25">
      <c r="A4" s="20">
        <f>A3+1</f>
        <v>2</v>
      </c>
      <c r="B4" s="4" t="s">
        <v>25</v>
      </c>
      <c r="C4" s="3" t="s">
        <v>46</v>
      </c>
      <c r="D4" s="24">
        <v>900</v>
      </c>
      <c r="E4" s="6"/>
      <c r="F4" s="6">
        <f>E4*18/100+E4</f>
        <v>0</v>
      </c>
      <c r="G4" s="6">
        <f>E4*D4</f>
        <v>0</v>
      </c>
      <c r="H4" s="6">
        <f>F4*D4</f>
        <v>0</v>
      </c>
      <c r="I4" s="5"/>
      <c r="J4" s="5"/>
      <c r="K4" s="5"/>
    </row>
    <row r="5" spans="1:11" ht="51" x14ac:dyDescent="0.25">
      <c r="A5" s="20">
        <f t="shared" ref="A5:A7" si="0">A4+1</f>
        <v>3</v>
      </c>
      <c r="B5" s="4" t="s">
        <v>26</v>
      </c>
      <c r="C5" s="3" t="s">
        <v>46</v>
      </c>
      <c r="D5" s="24">
        <v>500</v>
      </c>
      <c r="E5" s="6"/>
      <c r="F5" s="6">
        <f>E5*18/100+E5</f>
        <v>0</v>
      </c>
      <c r="G5" s="6">
        <f>E5*D5</f>
        <v>0</v>
      </c>
      <c r="H5" s="6">
        <f>F5*D5</f>
        <v>0</v>
      </c>
      <c r="I5" s="5"/>
      <c r="J5" s="5"/>
      <c r="K5" s="5"/>
    </row>
    <row r="6" spans="1:11" ht="51" x14ac:dyDescent="0.25">
      <c r="A6" s="20">
        <f t="shared" si="0"/>
        <v>4</v>
      </c>
      <c r="B6" s="4" t="s">
        <v>27</v>
      </c>
      <c r="C6" s="3" t="s">
        <v>46</v>
      </c>
      <c r="D6" s="24">
        <v>1500</v>
      </c>
      <c r="E6" s="6"/>
      <c r="F6" s="6">
        <f>E6*18/100+E6</f>
        <v>0</v>
      </c>
      <c r="G6" s="6">
        <f>E6*D6</f>
        <v>0</v>
      </c>
      <c r="H6" s="6">
        <f>F6*D6</f>
        <v>0</v>
      </c>
      <c r="I6" s="5"/>
      <c r="J6" s="5"/>
      <c r="K6" s="5"/>
    </row>
    <row r="7" spans="1:11" ht="51" x14ac:dyDescent="0.25">
      <c r="A7" s="20">
        <f t="shared" si="0"/>
        <v>5</v>
      </c>
      <c r="B7" s="4" t="s">
        <v>28</v>
      </c>
      <c r="C7" s="3" t="s">
        <v>46</v>
      </c>
      <c r="D7" s="37">
        <v>2200</v>
      </c>
      <c r="E7" s="6"/>
      <c r="F7" s="6">
        <f>E7*18/100+E7</f>
        <v>0</v>
      </c>
      <c r="G7" s="6">
        <f>E7*D7</f>
        <v>0</v>
      </c>
      <c r="H7" s="6">
        <f>F7*D7</f>
        <v>0</v>
      </c>
      <c r="I7" s="5"/>
      <c r="J7" s="5"/>
      <c r="K7" s="5"/>
    </row>
    <row r="8" spans="1:11" ht="39" customHeight="1" x14ac:dyDescent="0.25">
      <c r="A8" s="77" t="s">
        <v>48</v>
      </c>
      <c r="B8" s="77"/>
      <c r="C8" s="77"/>
      <c r="D8" s="77"/>
      <c r="E8" s="77"/>
      <c r="F8" s="77"/>
      <c r="G8" s="54">
        <f>G3+G4+G5+G6+G7</f>
        <v>0</v>
      </c>
      <c r="H8" s="55">
        <f>H3+H4+H5+H6+H7</f>
        <v>0</v>
      </c>
    </row>
    <row r="10" spans="1:11" ht="15.75" thickBot="1" x14ac:dyDescent="0.3"/>
    <row r="11" spans="1:11" x14ac:dyDescent="0.25">
      <c r="B11" s="73" t="s">
        <v>69</v>
      </c>
      <c r="C11" s="74"/>
    </row>
    <row r="12" spans="1:11" ht="120" customHeight="1" thickBot="1" x14ac:dyDescent="0.3">
      <c r="B12" s="75" t="s">
        <v>68</v>
      </c>
      <c r="C12" s="76"/>
    </row>
  </sheetData>
  <customSheetViews>
    <customSheetView guid="{58355540-11CE-41B9-9162-1551544BE5F9}" fitToPage="1">
      <selection activeCell="B6" sqref="B6"/>
      <pageMargins left="0.7" right="0.7" top="0.75" bottom="0.75" header="0.3" footer="0.3"/>
      <pageSetup paperSize="9" scale="75" fitToHeight="0" orientation="landscape" r:id="rId1"/>
    </customSheetView>
    <customSheetView guid="{6FD1A3B8-4D09-46F8-A212-D7F05E0CDBA5}" fitToPage="1" topLeftCell="A7">
      <selection activeCell="D12" sqref="D12"/>
      <pageMargins left="0.7" right="0.7" top="0.75" bottom="0.75" header="0.3" footer="0.3"/>
      <pageSetup paperSize="9" scale="75" fitToHeight="0" orientation="landscape" r:id="rId2"/>
    </customSheetView>
  </customSheetViews>
  <mergeCells count="4">
    <mergeCell ref="B11:C11"/>
    <mergeCell ref="B12:C12"/>
    <mergeCell ref="A8:F8"/>
    <mergeCell ref="A1:K1"/>
  </mergeCells>
  <pageMargins left="0.7" right="0.7" top="0.75" bottom="0.75" header="0.3" footer="0.3"/>
  <pageSetup paperSize="9" scale="89"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C6" sqref="C6"/>
    </sheetView>
  </sheetViews>
  <sheetFormatPr defaultRowHeight="15" x14ac:dyDescent="0.25"/>
  <cols>
    <col min="1" max="1" width="6.85546875" style="18" customWidth="1"/>
    <col min="2" max="2" width="52.85546875" style="41" customWidth="1"/>
    <col min="3" max="3" width="9.140625" style="42" customWidth="1"/>
    <col min="4" max="4" width="9.140625" style="18"/>
    <col min="5" max="8" width="10.7109375" style="46" customWidth="1"/>
    <col min="9" max="9" width="16.7109375" style="18" customWidth="1"/>
    <col min="10" max="10" width="14.85546875" style="18" customWidth="1"/>
    <col min="11" max="11" width="12.7109375" style="18" customWidth="1"/>
    <col min="12" max="16384" width="9.140625" style="18"/>
  </cols>
  <sheetData>
    <row r="1" spans="1:11" ht="19.5" customHeight="1" x14ac:dyDescent="0.25">
      <c r="A1" s="80" t="s">
        <v>63</v>
      </c>
      <c r="B1" s="80"/>
      <c r="C1" s="80"/>
      <c r="D1" s="80"/>
      <c r="E1" s="80"/>
      <c r="F1" s="80"/>
      <c r="G1" s="80"/>
      <c r="H1" s="80"/>
      <c r="I1" s="80"/>
      <c r="J1" s="80"/>
      <c r="K1" s="80"/>
    </row>
    <row r="2" spans="1:11" s="19" customFormat="1" ht="36" x14ac:dyDescent="0.25">
      <c r="A2" s="28" t="s">
        <v>54</v>
      </c>
      <c r="B2" s="28" t="s">
        <v>2</v>
      </c>
      <c r="C2" s="27" t="s">
        <v>9</v>
      </c>
      <c r="D2" s="27" t="s">
        <v>95</v>
      </c>
      <c r="E2" s="43" t="s">
        <v>3</v>
      </c>
      <c r="F2" s="43" t="s">
        <v>4</v>
      </c>
      <c r="G2" s="43" t="s">
        <v>72</v>
      </c>
      <c r="H2" s="43" t="s">
        <v>73</v>
      </c>
      <c r="I2" s="27" t="s">
        <v>53</v>
      </c>
      <c r="J2" s="27" t="s">
        <v>51</v>
      </c>
      <c r="K2" s="27" t="s">
        <v>7</v>
      </c>
    </row>
    <row r="3" spans="1:11" ht="41.25" customHeight="1" x14ac:dyDescent="0.25">
      <c r="A3" s="20">
        <v>1</v>
      </c>
      <c r="B3" s="4" t="s">
        <v>86</v>
      </c>
      <c r="C3" s="39" t="s">
        <v>41</v>
      </c>
      <c r="D3" s="5">
        <v>20</v>
      </c>
      <c r="E3" s="44"/>
      <c r="F3" s="44">
        <f>E3*5/100+E3</f>
        <v>0</v>
      </c>
      <c r="G3" s="44">
        <f>E3*D3</f>
        <v>0</v>
      </c>
      <c r="H3" s="44">
        <f>F3*D3</f>
        <v>0</v>
      </c>
      <c r="I3" s="5"/>
      <c r="J3" s="5"/>
      <c r="K3" s="5"/>
    </row>
    <row r="4" spans="1:11" ht="42" customHeight="1" x14ac:dyDescent="0.25">
      <c r="A4" s="20">
        <f>A3+1</f>
        <v>2</v>
      </c>
      <c r="B4" s="4" t="s">
        <v>82</v>
      </c>
      <c r="C4" s="39" t="s">
        <v>41</v>
      </c>
      <c r="D4" s="5">
        <v>100</v>
      </c>
      <c r="E4" s="44"/>
      <c r="F4" s="44">
        <f>E4*18/100+E4</f>
        <v>0</v>
      </c>
      <c r="G4" s="44">
        <f>E4*D4</f>
        <v>0</v>
      </c>
      <c r="H4" s="44">
        <f>F4*D4</f>
        <v>0</v>
      </c>
      <c r="I4" s="5"/>
      <c r="J4" s="5"/>
      <c r="K4" s="5"/>
    </row>
    <row r="5" spans="1:11" ht="30.75" customHeight="1" x14ac:dyDescent="0.25">
      <c r="A5" s="20">
        <f t="shared" ref="A5:A23" si="0">A4+1</f>
        <v>3</v>
      </c>
      <c r="B5" s="4" t="s">
        <v>10</v>
      </c>
      <c r="C5" s="39" t="s">
        <v>41</v>
      </c>
      <c r="D5" s="5">
        <v>40</v>
      </c>
      <c r="E5" s="44"/>
      <c r="F5" s="44">
        <f>E5*18/100+E5</f>
        <v>0</v>
      </c>
      <c r="G5" s="44">
        <f>E5*D5</f>
        <v>0</v>
      </c>
      <c r="H5" s="44">
        <f>F5*D5</f>
        <v>0</v>
      </c>
      <c r="I5" s="5"/>
      <c r="J5" s="5"/>
      <c r="K5" s="5"/>
    </row>
    <row r="6" spans="1:11" ht="38.25" x14ac:dyDescent="0.25">
      <c r="A6" s="56">
        <f t="shared" si="0"/>
        <v>4</v>
      </c>
      <c r="B6" s="57" t="s">
        <v>85</v>
      </c>
      <c r="C6" s="58" t="s">
        <v>44</v>
      </c>
      <c r="D6" s="59">
        <v>26</v>
      </c>
      <c r="E6" s="44"/>
      <c r="F6" s="44">
        <f>E6*18/100+E6</f>
        <v>0</v>
      </c>
      <c r="G6" s="44">
        <f>E6*D6</f>
        <v>0</v>
      </c>
      <c r="H6" s="44">
        <f>F6*D6</f>
        <v>0</v>
      </c>
      <c r="I6" s="5"/>
      <c r="J6" s="5"/>
      <c r="K6" s="5"/>
    </row>
    <row r="7" spans="1:11" ht="51" x14ac:dyDescent="0.25">
      <c r="A7" s="20">
        <f t="shared" si="0"/>
        <v>5</v>
      </c>
      <c r="B7" s="4" t="s">
        <v>71</v>
      </c>
      <c r="C7" s="39" t="s">
        <v>46</v>
      </c>
      <c r="D7" s="5">
        <v>300</v>
      </c>
      <c r="E7" s="44"/>
      <c r="F7" s="44">
        <f>E7*5/100+E7</f>
        <v>0</v>
      </c>
      <c r="G7" s="44">
        <f t="shared" ref="G7:G23" si="1">E7*D7</f>
        <v>0</v>
      </c>
      <c r="H7" s="44">
        <f t="shared" ref="H7:H23" si="2">F7*D7</f>
        <v>0</v>
      </c>
      <c r="I7" s="5"/>
      <c r="J7" s="5"/>
      <c r="K7" s="5"/>
    </row>
    <row r="8" spans="1:11" ht="25.5" x14ac:dyDescent="0.25">
      <c r="A8" s="20">
        <f t="shared" si="0"/>
        <v>6</v>
      </c>
      <c r="B8" s="4" t="s">
        <v>11</v>
      </c>
      <c r="C8" s="39" t="s">
        <v>45</v>
      </c>
      <c r="D8" s="5">
        <v>600</v>
      </c>
      <c r="E8" s="44"/>
      <c r="F8" s="44">
        <f>E8*5/100+E8</f>
        <v>0</v>
      </c>
      <c r="G8" s="44">
        <f t="shared" si="1"/>
        <v>0</v>
      </c>
      <c r="H8" s="44">
        <f t="shared" si="2"/>
        <v>0</v>
      </c>
      <c r="I8" s="5"/>
      <c r="J8" s="5"/>
      <c r="K8" s="5"/>
    </row>
    <row r="9" spans="1:11" ht="38.25" x14ac:dyDescent="0.25">
      <c r="A9" s="20">
        <f t="shared" si="0"/>
        <v>7</v>
      </c>
      <c r="B9" s="4" t="s">
        <v>84</v>
      </c>
      <c r="C9" s="39" t="s">
        <v>44</v>
      </c>
      <c r="D9" s="5">
        <v>20</v>
      </c>
      <c r="E9" s="44"/>
      <c r="F9" s="44">
        <f>E9*18/100+E9</f>
        <v>0</v>
      </c>
      <c r="G9" s="44">
        <f t="shared" si="1"/>
        <v>0</v>
      </c>
      <c r="H9" s="44">
        <f t="shared" si="2"/>
        <v>0</v>
      </c>
      <c r="I9" s="5"/>
      <c r="J9" s="5"/>
      <c r="K9" s="5"/>
    </row>
    <row r="10" spans="1:11" ht="38.25" x14ac:dyDescent="0.25">
      <c r="A10" s="20">
        <f t="shared" si="0"/>
        <v>8</v>
      </c>
      <c r="B10" s="4" t="s">
        <v>12</v>
      </c>
      <c r="C10" s="39" t="s">
        <v>44</v>
      </c>
      <c r="D10" s="5">
        <v>40</v>
      </c>
      <c r="E10" s="44"/>
      <c r="F10" s="44">
        <f>E10*18/100+E10</f>
        <v>0</v>
      </c>
      <c r="G10" s="44">
        <f t="shared" si="1"/>
        <v>0</v>
      </c>
      <c r="H10" s="44">
        <f t="shared" si="2"/>
        <v>0</v>
      </c>
      <c r="I10" s="5"/>
      <c r="J10" s="5"/>
      <c r="K10" s="5"/>
    </row>
    <row r="11" spans="1:11" ht="38.25" x14ac:dyDescent="0.25">
      <c r="A11" s="20">
        <f t="shared" si="0"/>
        <v>9</v>
      </c>
      <c r="B11" s="4" t="s">
        <v>13</v>
      </c>
      <c r="C11" s="39" t="s">
        <v>44</v>
      </c>
      <c r="D11" s="5">
        <v>40</v>
      </c>
      <c r="E11" s="44"/>
      <c r="F11" s="44">
        <f>E11*18/100+E11</f>
        <v>0</v>
      </c>
      <c r="G11" s="44">
        <f t="shared" si="1"/>
        <v>0</v>
      </c>
      <c r="H11" s="44">
        <f t="shared" si="2"/>
        <v>0</v>
      </c>
      <c r="I11" s="5"/>
      <c r="J11" s="5"/>
      <c r="K11" s="5"/>
    </row>
    <row r="12" spans="1:11" ht="38.25" x14ac:dyDescent="0.25">
      <c r="A12" s="20">
        <f t="shared" si="0"/>
        <v>10</v>
      </c>
      <c r="B12" s="4" t="s">
        <v>83</v>
      </c>
      <c r="C12" s="39" t="s">
        <v>44</v>
      </c>
      <c r="D12" s="5">
        <v>20</v>
      </c>
      <c r="E12" s="44"/>
      <c r="F12" s="44">
        <f>E12*18/100+E12</f>
        <v>0</v>
      </c>
      <c r="G12" s="44">
        <f t="shared" si="1"/>
        <v>0</v>
      </c>
      <c r="H12" s="44">
        <f t="shared" si="2"/>
        <v>0</v>
      </c>
      <c r="I12" s="5"/>
      <c r="J12" s="5"/>
      <c r="K12" s="5"/>
    </row>
    <row r="13" spans="1:11" ht="38.25" x14ac:dyDescent="0.25">
      <c r="A13" s="20">
        <f t="shared" si="0"/>
        <v>11</v>
      </c>
      <c r="B13" s="4" t="s">
        <v>14</v>
      </c>
      <c r="C13" s="39" t="s">
        <v>44</v>
      </c>
      <c r="D13" s="5">
        <v>10</v>
      </c>
      <c r="E13" s="44"/>
      <c r="F13" s="44">
        <f>E13*5/100+E13</f>
        <v>0</v>
      </c>
      <c r="G13" s="44">
        <f t="shared" si="1"/>
        <v>0</v>
      </c>
      <c r="H13" s="44">
        <f t="shared" si="2"/>
        <v>0</v>
      </c>
      <c r="I13" s="5"/>
      <c r="J13" s="5"/>
      <c r="K13" s="5"/>
    </row>
    <row r="14" spans="1:11" ht="38.25" x14ac:dyDescent="0.25">
      <c r="A14" s="20">
        <f t="shared" si="0"/>
        <v>12</v>
      </c>
      <c r="B14" s="4" t="s">
        <v>15</v>
      </c>
      <c r="C14" s="39" t="s">
        <v>44</v>
      </c>
      <c r="D14" s="5">
        <v>40</v>
      </c>
      <c r="E14" s="44"/>
      <c r="F14" s="44">
        <f>E14*5/100+E14</f>
        <v>0</v>
      </c>
      <c r="G14" s="44">
        <f t="shared" si="1"/>
        <v>0</v>
      </c>
      <c r="H14" s="44">
        <f t="shared" si="2"/>
        <v>0</v>
      </c>
      <c r="I14" s="5"/>
      <c r="J14" s="5"/>
      <c r="K14" s="5"/>
    </row>
    <row r="15" spans="1:11" ht="38.25" x14ac:dyDescent="0.25">
      <c r="A15" s="20">
        <f t="shared" si="0"/>
        <v>13</v>
      </c>
      <c r="B15" s="4" t="s">
        <v>16</v>
      </c>
      <c r="C15" s="39" t="s">
        <v>44</v>
      </c>
      <c r="D15" s="5">
        <v>10</v>
      </c>
      <c r="E15" s="44"/>
      <c r="F15" s="44">
        <f>E15*5/100+E15</f>
        <v>0</v>
      </c>
      <c r="G15" s="44">
        <f t="shared" si="1"/>
        <v>0</v>
      </c>
      <c r="H15" s="44">
        <f t="shared" si="2"/>
        <v>0</v>
      </c>
      <c r="I15" s="5"/>
      <c r="J15" s="5"/>
      <c r="K15" s="5"/>
    </row>
    <row r="16" spans="1:11" ht="38.25" x14ac:dyDescent="0.25">
      <c r="A16" s="20">
        <f t="shared" si="0"/>
        <v>14</v>
      </c>
      <c r="B16" s="4" t="s">
        <v>17</v>
      </c>
      <c r="C16" s="39" t="s">
        <v>44</v>
      </c>
      <c r="D16" s="5">
        <v>40</v>
      </c>
      <c r="E16" s="44"/>
      <c r="F16" s="44">
        <f>E16*18/100+E16</f>
        <v>0</v>
      </c>
      <c r="G16" s="44">
        <f t="shared" si="1"/>
        <v>0</v>
      </c>
      <c r="H16" s="44">
        <f t="shared" si="2"/>
        <v>0</v>
      </c>
      <c r="I16" s="5"/>
      <c r="J16" s="5"/>
      <c r="K16" s="5"/>
    </row>
    <row r="17" spans="1:11" ht="38.25" x14ac:dyDescent="0.25">
      <c r="A17" s="20">
        <f t="shared" si="0"/>
        <v>15</v>
      </c>
      <c r="B17" s="4" t="s">
        <v>87</v>
      </c>
      <c r="C17" s="39" t="s">
        <v>47</v>
      </c>
      <c r="D17" s="5">
        <v>15</v>
      </c>
      <c r="E17" s="44"/>
      <c r="F17" s="44">
        <f>E17*5/100+E17</f>
        <v>0</v>
      </c>
      <c r="G17" s="44">
        <f t="shared" si="1"/>
        <v>0</v>
      </c>
      <c r="H17" s="44">
        <f t="shared" si="2"/>
        <v>0</v>
      </c>
      <c r="I17" s="5"/>
      <c r="J17" s="5"/>
      <c r="K17" s="5"/>
    </row>
    <row r="18" spans="1:11" ht="38.25" x14ac:dyDescent="0.25">
      <c r="A18" s="20">
        <f t="shared" si="0"/>
        <v>16</v>
      </c>
      <c r="B18" s="4" t="s">
        <v>18</v>
      </c>
      <c r="C18" s="39" t="s">
        <v>47</v>
      </c>
      <c r="D18" s="5">
        <v>15</v>
      </c>
      <c r="E18" s="44"/>
      <c r="F18" s="44">
        <f>E18*5/100+E18</f>
        <v>0</v>
      </c>
      <c r="G18" s="44">
        <f t="shared" si="1"/>
        <v>0</v>
      </c>
      <c r="H18" s="44">
        <f t="shared" si="2"/>
        <v>0</v>
      </c>
      <c r="I18" s="5"/>
      <c r="J18" s="5"/>
      <c r="K18" s="5"/>
    </row>
    <row r="19" spans="1:11" ht="25.5" x14ac:dyDescent="0.25">
      <c r="A19" s="20">
        <f t="shared" si="0"/>
        <v>17</v>
      </c>
      <c r="B19" s="4" t="s">
        <v>19</v>
      </c>
      <c r="C19" s="39" t="s">
        <v>41</v>
      </c>
      <c r="D19" s="5">
        <v>30</v>
      </c>
      <c r="E19" s="44"/>
      <c r="F19" s="44">
        <f>E19*5/100+E19</f>
        <v>0</v>
      </c>
      <c r="G19" s="44">
        <f t="shared" si="1"/>
        <v>0</v>
      </c>
      <c r="H19" s="44">
        <f t="shared" si="2"/>
        <v>0</v>
      </c>
      <c r="I19" s="5"/>
      <c r="J19" s="5"/>
      <c r="K19" s="5"/>
    </row>
    <row r="20" spans="1:11" ht="25.5" x14ac:dyDescent="0.25">
      <c r="A20" s="20">
        <f t="shared" si="0"/>
        <v>18</v>
      </c>
      <c r="B20" s="4" t="s">
        <v>20</v>
      </c>
      <c r="C20" s="39" t="s">
        <v>41</v>
      </c>
      <c r="D20" s="5">
        <v>5</v>
      </c>
      <c r="E20" s="44"/>
      <c r="F20" s="44">
        <f>E20*18/100+E20</f>
        <v>0</v>
      </c>
      <c r="G20" s="44">
        <f t="shared" si="1"/>
        <v>0</v>
      </c>
      <c r="H20" s="44">
        <f t="shared" si="2"/>
        <v>0</v>
      </c>
      <c r="I20" s="5"/>
      <c r="J20" s="5"/>
      <c r="K20" s="5"/>
    </row>
    <row r="21" spans="1:11" ht="25.5" x14ac:dyDescent="0.25">
      <c r="A21" s="20">
        <f t="shared" si="0"/>
        <v>19</v>
      </c>
      <c r="B21" s="4" t="s">
        <v>21</v>
      </c>
      <c r="C21" s="39" t="s">
        <v>41</v>
      </c>
      <c r="D21" s="5">
        <v>80</v>
      </c>
      <c r="E21" s="44"/>
      <c r="F21" s="44">
        <f>E21*5/100+E21</f>
        <v>0</v>
      </c>
      <c r="G21" s="44">
        <f t="shared" si="1"/>
        <v>0</v>
      </c>
      <c r="H21" s="44">
        <f t="shared" si="2"/>
        <v>0</v>
      </c>
      <c r="I21" s="5"/>
      <c r="J21" s="5"/>
      <c r="K21" s="5"/>
    </row>
    <row r="22" spans="1:11" ht="25.5" x14ac:dyDescent="0.25">
      <c r="A22" s="20">
        <f t="shared" si="0"/>
        <v>20</v>
      </c>
      <c r="B22" s="4" t="s">
        <v>22</v>
      </c>
      <c r="C22" s="39" t="s">
        <v>41</v>
      </c>
      <c r="D22" s="5">
        <v>15</v>
      </c>
      <c r="E22" s="44"/>
      <c r="F22" s="44">
        <f>E22*18/100+E22</f>
        <v>0</v>
      </c>
      <c r="G22" s="44">
        <f t="shared" si="1"/>
        <v>0</v>
      </c>
      <c r="H22" s="44">
        <f t="shared" si="2"/>
        <v>0</v>
      </c>
      <c r="I22" s="5"/>
      <c r="J22" s="5"/>
      <c r="K22" s="5"/>
    </row>
    <row r="23" spans="1:11" ht="38.25" x14ac:dyDescent="0.25">
      <c r="A23" s="20">
        <f t="shared" si="0"/>
        <v>21</v>
      </c>
      <c r="B23" s="4" t="s">
        <v>23</v>
      </c>
      <c r="C23" s="39" t="s">
        <v>41</v>
      </c>
      <c r="D23" s="5">
        <v>15</v>
      </c>
      <c r="E23" s="44"/>
      <c r="F23" s="44">
        <f>E23*5/100+E23</f>
        <v>0</v>
      </c>
      <c r="G23" s="44">
        <f t="shared" si="1"/>
        <v>0</v>
      </c>
      <c r="H23" s="44">
        <f t="shared" si="2"/>
        <v>0</v>
      </c>
      <c r="I23" s="5"/>
      <c r="J23" s="5"/>
      <c r="K23" s="5"/>
    </row>
    <row r="24" spans="1:11" ht="30" customHeight="1" x14ac:dyDescent="0.25">
      <c r="A24" s="77" t="s">
        <v>64</v>
      </c>
      <c r="B24" s="77"/>
      <c r="C24" s="77"/>
      <c r="D24" s="77"/>
      <c r="E24" s="77"/>
      <c r="F24" s="77"/>
      <c r="G24" s="45">
        <f>SUM(G3:G23)</f>
        <v>0</v>
      </c>
      <c r="H24" s="65">
        <f>SUM(H3:H23)</f>
        <v>0</v>
      </c>
      <c r="I24" s="40"/>
      <c r="J24" s="40"/>
      <c r="K24" s="40"/>
    </row>
  </sheetData>
  <customSheetViews>
    <customSheetView guid="{58355540-11CE-41B9-9162-1551544BE5F9}" fitToPage="1">
      <selection activeCell="C6" sqref="C6"/>
      <pageMargins left="0.7" right="0.7" top="0.75" bottom="0.75" header="0.3" footer="0.3"/>
      <pageSetup paperSize="9" scale="69" fitToHeight="0" orientation="landscape" verticalDpi="0" r:id="rId1"/>
    </customSheetView>
    <customSheetView guid="{6FD1A3B8-4D09-46F8-A212-D7F05E0CDBA5}" fitToPage="1" topLeftCell="A16">
      <selection activeCell="A24" sqref="A24:F24"/>
      <pageMargins left="0.7" right="0.7" top="0.75" bottom="0.75" header="0.3" footer="0.3"/>
      <pageSetup paperSize="9" scale="69" fitToHeight="0" orientation="landscape" verticalDpi="0" r:id="rId2"/>
    </customSheetView>
  </customSheetViews>
  <mergeCells count="2">
    <mergeCell ref="A1:K1"/>
    <mergeCell ref="A24:F24"/>
  </mergeCells>
  <pageMargins left="0.7" right="0.7" top="0.75" bottom="0.75" header="0.3" footer="0.3"/>
  <pageSetup paperSize="9" scale="79" fitToHeight="0" orientation="landscape"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C3" sqref="C3"/>
    </sheetView>
  </sheetViews>
  <sheetFormatPr defaultRowHeight="12.75" x14ac:dyDescent="0.2"/>
  <cols>
    <col min="1" max="1" width="7.140625" style="8" customWidth="1"/>
    <col min="2" max="2" width="45.7109375" style="10" customWidth="1"/>
    <col min="3" max="3" width="10.42578125" style="10" customWidth="1"/>
    <col min="4" max="4" width="9.140625" style="8"/>
    <col min="5" max="5" width="9.140625" style="68"/>
    <col min="6" max="6" width="10.7109375" style="68" customWidth="1"/>
    <col min="7" max="7" width="11" style="68" customWidth="1"/>
    <col min="8" max="8" width="11.5703125" style="68" customWidth="1"/>
    <col min="9" max="9" width="18.140625" style="8" customWidth="1"/>
    <col min="10" max="10" width="11.85546875" style="8" customWidth="1"/>
    <col min="11" max="16384" width="9.140625" style="8"/>
  </cols>
  <sheetData>
    <row r="1" spans="1:10" ht="18.75" customHeight="1" x14ac:dyDescent="0.2">
      <c r="A1" s="81" t="s">
        <v>62</v>
      </c>
      <c r="B1" s="81"/>
      <c r="C1" s="81"/>
      <c r="D1" s="81"/>
      <c r="E1" s="81"/>
      <c r="F1" s="81"/>
      <c r="G1" s="81"/>
      <c r="H1" s="81"/>
      <c r="I1" s="81"/>
      <c r="J1" s="81"/>
    </row>
    <row r="2" spans="1:10" ht="38.25" x14ac:dyDescent="0.2">
      <c r="A2" s="34" t="s">
        <v>54</v>
      </c>
      <c r="B2" s="34" t="s">
        <v>2</v>
      </c>
      <c r="C2" s="34" t="s">
        <v>9</v>
      </c>
      <c r="D2" s="32" t="s">
        <v>95</v>
      </c>
      <c r="E2" s="66" t="s">
        <v>3</v>
      </c>
      <c r="F2" s="66" t="s">
        <v>4</v>
      </c>
      <c r="G2" s="66" t="s">
        <v>5</v>
      </c>
      <c r="H2" s="66" t="s">
        <v>6</v>
      </c>
      <c r="I2" s="34" t="s">
        <v>8</v>
      </c>
      <c r="J2" s="34" t="s">
        <v>7</v>
      </c>
    </row>
    <row r="3" spans="1:10" ht="51" x14ac:dyDescent="0.2">
      <c r="A3" s="5">
        <v>1</v>
      </c>
      <c r="B3" s="9" t="s">
        <v>29</v>
      </c>
      <c r="C3" s="3" t="s">
        <v>41</v>
      </c>
      <c r="D3" s="5">
        <v>20</v>
      </c>
      <c r="E3" s="44"/>
      <c r="F3" s="44">
        <f>E3*5/100+E3</f>
        <v>0</v>
      </c>
      <c r="G3" s="44">
        <f t="shared" ref="G3:G9" si="0">E3*D3</f>
        <v>0</v>
      </c>
      <c r="H3" s="44">
        <f t="shared" ref="H3:H9" si="1">F3*D3</f>
        <v>0</v>
      </c>
      <c r="I3" s="5"/>
      <c r="J3" s="5"/>
    </row>
    <row r="4" spans="1:10" ht="25.5" x14ac:dyDescent="0.2">
      <c r="A4" s="5">
        <f t="shared" ref="A4:A9" si="2">A3+1</f>
        <v>2</v>
      </c>
      <c r="B4" s="4" t="s">
        <v>30</v>
      </c>
      <c r="C4" s="3" t="s">
        <v>41</v>
      </c>
      <c r="D4" s="5">
        <v>20</v>
      </c>
      <c r="E4" s="44"/>
      <c r="F4" s="44">
        <f t="shared" ref="F4:F9" si="3">E4*5/100+E4</f>
        <v>0</v>
      </c>
      <c r="G4" s="44">
        <f t="shared" si="0"/>
        <v>0</v>
      </c>
      <c r="H4" s="44">
        <f t="shared" si="1"/>
        <v>0</v>
      </c>
      <c r="I4" s="5"/>
      <c r="J4" s="5"/>
    </row>
    <row r="5" spans="1:10" ht="38.25" x14ac:dyDescent="0.2">
      <c r="A5" s="5">
        <f t="shared" si="2"/>
        <v>3</v>
      </c>
      <c r="B5" s="4" t="s">
        <v>31</v>
      </c>
      <c r="C5" s="3" t="s">
        <v>41</v>
      </c>
      <c r="D5" s="5">
        <v>10</v>
      </c>
      <c r="E5" s="44"/>
      <c r="F5" s="44">
        <f t="shared" si="3"/>
        <v>0</v>
      </c>
      <c r="G5" s="44">
        <f t="shared" si="0"/>
        <v>0</v>
      </c>
      <c r="H5" s="44">
        <f t="shared" si="1"/>
        <v>0</v>
      </c>
      <c r="I5" s="5"/>
      <c r="J5" s="5"/>
    </row>
    <row r="6" spans="1:10" ht="25.5" x14ac:dyDescent="0.2">
      <c r="A6" s="5">
        <f t="shared" si="2"/>
        <v>4</v>
      </c>
      <c r="B6" s="4" t="s">
        <v>32</v>
      </c>
      <c r="C6" s="3" t="s">
        <v>41</v>
      </c>
      <c r="D6" s="5">
        <v>10</v>
      </c>
      <c r="E6" s="44"/>
      <c r="F6" s="44">
        <f t="shared" si="3"/>
        <v>0</v>
      </c>
      <c r="G6" s="44">
        <f t="shared" si="0"/>
        <v>0</v>
      </c>
      <c r="H6" s="44">
        <f t="shared" si="1"/>
        <v>0</v>
      </c>
      <c r="I6" s="5"/>
      <c r="J6" s="5"/>
    </row>
    <row r="7" spans="1:10" ht="25.5" x14ac:dyDescent="0.2">
      <c r="A7" s="5">
        <f t="shared" si="2"/>
        <v>5</v>
      </c>
      <c r="B7" s="4" t="s">
        <v>33</v>
      </c>
      <c r="C7" s="3" t="s">
        <v>41</v>
      </c>
      <c r="D7" s="7">
        <v>20</v>
      </c>
      <c r="E7" s="44"/>
      <c r="F7" s="44">
        <f t="shared" si="3"/>
        <v>0</v>
      </c>
      <c r="G7" s="44">
        <f t="shared" si="0"/>
        <v>0</v>
      </c>
      <c r="H7" s="44">
        <f t="shared" si="1"/>
        <v>0</v>
      </c>
      <c r="I7" s="5"/>
      <c r="J7" s="5"/>
    </row>
    <row r="8" spans="1:10" ht="25.5" x14ac:dyDescent="0.2">
      <c r="A8" s="5">
        <f t="shared" si="2"/>
        <v>6</v>
      </c>
      <c r="B8" s="4" t="s">
        <v>34</v>
      </c>
      <c r="C8" s="3" t="s">
        <v>44</v>
      </c>
      <c r="D8" s="5">
        <v>5</v>
      </c>
      <c r="E8" s="44"/>
      <c r="F8" s="44">
        <f t="shared" si="3"/>
        <v>0</v>
      </c>
      <c r="G8" s="44">
        <f t="shared" si="0"/>
        <v>0</v>
      </c>
      <c r="H8" s="44">
        <f t="shared" si="1"/>
        <v>0</v>
      </c>
      <c r="I8" s="5"/>
      <c r="J8" s="5"/>
    </row>
    <row r="9" spans="1:10" ht="30.75" customHeight="1" x14ac:dyDescent="0.2">
      <c r="A9" s="5">
        <f t="shared" si="2"/>
        <v>7</v>
      </c>
      <c r="B9" s="4" t="s">
        <v>35</v>
      </c>
      <c r="C9" s="3" t="s">
        <v>44</v>
      </c>
      <c r="D9" s="5">
        <v>5</v>
      </c>
      <c r="E9" s="44"/>
      <c r="F9" s="44">
        <f t="shared" si="3"/>
        <v>0</v>
      </c>
      <c r="G9" s="44">
        <f t="shared" si="0"/>
        <v>0</v>
      </c>
      <c r="H9" s="44">
        <f t="shared" si="1"/>
        <v>0</v>
      </c>
      <c r="I9" s="5"/>
      <c r="J9" s="5"/>
    </row>
    <row r="10" spans="1:10" ht="28.5" customHeight="1" x14ac:dyDescent="0.2">
      <c r="A10" s="82" t="s">
        <v>49</v>
      </c>
      <c r="B10" s="83"/>
      <c r="C10" s="83"/>
      <c r="D10" s="83"/>
      <c r="E10" s="83"/>
      <c r="F10" s="84"/>
      <c r="G10" s="67">
        <f>G3+G4+G5+G6+G7+G8+G9</f>
        <v>0</v>
      </c>
      <c r="H10" s="67">
        <f>H3+H4+H5+H6+H7+H8+H9</f>
        <v>0</v>
      </c>
    </row>
  </sheetData>
  <customSheetViews>
    <customSheetView guid="{58355540-11CE-41B9-9162-1551544BE5F9}" fitToPage="1">
      <selection activeCell="C3" sqref="C3"/>
      <pageMargins left="0.7" right="0.7" top="0.75" bottom="0.75" header="0.3" footer="0.3"/>
      <pageSetup paperSize="9" scale="85" fitToHeight="0" orientation="landscape" verticalDpi="0" r:id="rId1"/>
    </customSheetView>
    <customSheetView guid="{6FD1A3B8-4D09-46F8-A212-D7F05E0CDBA5}" fitToPage="1">
      <selection activeCell="C3" sqref="C3"/>
      <pageMargins left="0.7" right="0.7" top="0.75" bottom="0.75" header="0.3" footer="0.3"/>
      <pageSetup paperSize="9" scale="85" fitToHeight="0" orientation="landscape" verticalDpi="0" r:id="rId2"/>
    </customSheetView>
  </customSheetViews>
  <mergeCells count="2">
    <mergeCell ref="A1:J1"/>
    <mergeCell ref="A10:F10"/>
  </mergeCells>
  <pageMargins left="0.7" right="0.7" top="0.75" bottom="0.75" header="0.3" footer="0.3"/>
  <pageSetup paperSize="9" scale="90" fitToHeight="0" orientation="landscape"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A3" sqref="A3:D7"/>
    </sheetView>
  </sheetViews>
  <sheetFormatPr defaultRowHeight="15" x14ac:dyDescent="0.25"/>
  <cols>
    <col min="1" max="1" width="7" style="1" customWidth="1"/>
    <col min="2" max="2" width="26.28515625" style="1" customWidth="1"/>
    <col min="3" max="3" width="9.7109375" style="1" customWidth="1"/>
    <col min="4" max="4" width="9.140625" style="1"/>
    <col min="5" max="8" width="11" style="70" customWidth="1"/>
    <col min="9" max="9" width="13.140625" style="1" customWidth="1"/>
    <col min="10" max="10" width="12.7109375" style="1" customWidth="1"/>
    <col min="11" max="16384" width="9.140625" style="1"/>
  </cols>
  <sheetData>
    <row r="1" spans="1:10" ht="23.25" customHeight="1" x14ac:dyDescent="0.25">
      <c r="A1" s="85" t="s">
        <v>61</v>
      </c>
      <c r="B1" s="85"/>
      <c r="C1" s="85"/>
      <c r="D1" s="85"/>
      <c r="E1" s="85"/>
      <c r="F1" s="85"/>
      <c r="G1" s="85"/>
      <c r="H1" s="85"/>
      <c r="I1" s="85"/>
      <c r="J1" s="85"/>
    </row>
    <row r="2" spans="1:10" ht="31.5" customHeight="1" x14ac:dyDescent="0.25">
      <c r="A2" s="33" t="s">
        <v>54</v>
      </c>
      <c r="B2" s="33" t="s">
        <v>2</v>
      </c>
      <c r="C2" s="33" t="s">
        <v>9</v>
      </c>
      <c r="D2" s="32" t="s">
        <v>95</v>
      </c>
      <c r="E2" s="69" t="s">
        <v>3</v>
      </c>
      <c r="F2" s="69" t="s">
        <v>4</v>
      </c>
      <c r="G2" s="69" t="s">
        <v>72</v>
      </c>
      <c r="H2" s="69" t="s">
        <v>73</v>
      </c>
      <c r="I2" s="33" t="s">
        <v>52</v>
      </c>
      <c r="J2" s="33" t="s">
        <v>7</v>
      </c>
    </row>
    <row r="3" spans="1:10" x14ac:dyDescent="0.25">
      <c r="A3" s="17">
        <v>1</v>
      </c>
      <c r="B3" s="13" t="s">
        <v>36</v>
      </c>
      <c r="C3" s="17" t="s">
        <v>41</v>
      </c>
      <c r="D3" s="17">
        <v>26</v>
      </c>
      <c r="E3" s="61"/>
      <c r="F3" s="61"/>
      <c r="G3" s="61">
        <f>E3*D3</f>
        <v>0</v>
      </c>
      <c r="H3" s="61">
        <f>F3*D3</f>
        <v>0</v>
      </c>
      <c r="I3" s="17"/>
      <c r="J3" s="17"/>
    </row>
    <row r="4" spans="1:10" x14ac:dyDescent="0.25">
      <c r="A4" s="17">
        <f>A3+1</f>
        <v>2</v>
      </c>
      <c r="B4" s="13" t="s">
        <v>37</v>
      </c>
      <c r="C4" s="17" t="s">
        <v>41</v>
      </c>
      <c r="D4" s="17">
        <v>6</v>
      </c>
      <c r="E4" s="61"/>
      <c r="F4" s="61"/>
      <c r="G4" s="61">
        <f>E4*D4</f>
        <v>0</v>
      </c>
      <c r="H4" s="61">
        <f>F4*D4</f>
        <v>0</v>
      </c>
      <c r="I4" s="17"/>
      <c r="J4" s="17"/>
    </row>
    <row r="5" spans="1:10" x14ac:dyDescent="0.25">
      <c r="A5" s="17">
        <f t="shared" ref="A5:A7" si="0">A4+1</f>
        <v>3</v>
      </c>
      <c r="B5" s="13" t="s">
        <v>38</v>
      </c>
      <c r="C5" s="17" t="s">
        <v>41</v>
      </c>
      <c r="D5" s="17">
        <v>26</v>
      </c>
      <c r="E5" s="61"/>
      <c r="F5" s="61"/>
      <c r="G5" s="61">
        <f>E5*D5</f>
        <v>0</v>
      </c>
      <c r="H5" s="61">
        <f>F5*D5</f>
        <v>0</v>
      </c>
      <c r="I5" s="17"/>
      <c r="J5" s="17"/>
    </row>
    <row r="6" spans="1:10" x14ac:dyDescent="0.25">
      <c r="A6" s="17">
        <f t="shared" si="0"/>
        <v>4</v>
      </c>
      <c r="B6" s="13" t="s">
        <v>39</v>
      </c>
      <c r="C6" s="17" t="s">
        <v>41</v>
      </c>
      <c r="D6" s="17">
        <v>26</v>
      </c>
      <c r="E6" s="61"/>
      <c r="F6" s="61"/>
      <c r="G6" s="61">
        <f>E6*D6</f>
        <v>0</v>
      </c>
      <c r="H6" s="61">
        <f>F6*D6</f>
        <v>0</v>
      </c>
      <c r="I6" s="17"/>
      <c r="J6" s="17"/>
    </row>
    <row r="7" spans="1:10" x14ac:dyDescent="0.25">
      <c r="A7" s="17">
        <f t="shared" si="0"/>
        <v>5</v>
      </c>
      <c r="B7" s="13" t="s">
        <v>40</v>
      </c>
      <c r="C7" s="17" t="s">
        <v>41</v>
      </c>
      <c r="D7" s="17">
        <v>26</v>
      </c>
      <c r="E7" s="61"/>
      <c r="F7" s="61"/>
      <c r="G7" s="61">
        <f>E7*D7</f>
        <v>0</v>
      </c>
      <c r="H7" s="61">
        <f>F7*D7</f>
        <v>0</v>
      </c>
      <c r="I7" s="17"/>
      <c r="J7" s="17"/>
    </row>
    <row r="8" spans="1:10" ht="33" customHeight="1" x14ac:dyDescent="0.25">
      <c r="A8" s="71" t="s">
        <v>50</v>
      </c>
      <c r="B8" s="71"/>
      <c r="C8" s="71"/>
      <c r="D8" s="71"/>
      <c r="E8" s="71"/>
      <c r="F8" s="71"/>
      <c r="G8" s="62">
        <f>G3+G4+G5+G6+G7</f>
        <v>0</v>
      </c>
      <c r="H8" s="61">
        <f>SUM(H3:H7)</f>
        <v>0</v>
      </c>
      <c r="I8" s="11"/>
      <c r="J8" s="11"/>
    </row>
  </sheetData>
  <customSheetViews>
    <customSheetView guid="{58355540-11CE-41B9-9162-1551544BE5F9}">
      <selection activeCell="A3" sqref="A3:D7"/>
      <pageMargins left="0.7" right="0.7" top="0.75" bottom="0.75" header="0.3" footer="0.3"/>
      <pageSetup paperSize="9" orientation="landscape" verticalDpi="0" r:id="rId1"/>
    </customSheetView>
    <customSheetView guid="{6FD1A3B8-4D09-46F8-A212-D7F05E0CDBA5}">
      <selection activeCell="H4" sqref="H4"/>
      <pageMargins left="0.7" right="0.7" top="0.75" bottom="0.75" header="0.3" footer="0.3"/>
      <pageSetup paperSize="9" orientation="landscape" verticalDpi="0" r:id="rId2"/>
    </customSheetView>
  </customSheetViews>
  <mergeCells count="2">
    <mergeCell ref="A1:J1"/>
    <mergeCell ref="A8:F8"/>
  </mergeCells>
  <pageMargins left="0.7" right="0.7" top="0.75" bottom="0.75" header="0.3" footer="0.3"/>
  <pageSetup paperSize="9" orientation="landscape"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tabSelected="1" workbookViewId="0">
      <selection activeCell="B4" sqref="B4"/>
    </sheetView>
  </sheetViews>
  <sheetFormatPr defaultColWidth="11.140625" defaultRowHeight="12.75" x14ac:dyDescent="0.25"/>
  <cols>
    <col min="1" max="1" width="7.42578125" style="11" customWidth="1"/>
    <col min="2" max="2" width="33.42578125" style="15" customWidth="1"/>
    <col min="3" max="3" width="10.85546875" style="23" customWidth="1"/>
    <col min="4" max="4" width="9.140625" style="11" customWidth="1"/>
    <col min="5" max="8" width="10" style="11" customWidth="1"/>
    <col min="9" max="9" width="14.42578125" style="11" customWidth="1"/>
    <col min="10" max="10" width="12.7109375" style="11" customWidth="1"/>
    <col min="11" max="11" width="15.42578125" style="11" customWidth="1"/>
    <col min="12" max="16384" width="11.140625" style="11"/>
  </cols>
  <sheetData>
    <row r="1" spans="1:11" ht="17.25" customHeight="1" x14ac:dyDescent="0.25">
      <c r="A1" s="85" t="s">
        <v>60</v>
      </c>
      <c r="B1" s="85"/>
      <c r="C1" s="85"/>
      <c r="D1" s="85"/>
      <c r="E1" s="85"/>
      <c r="F1" s="85"/>
      <c r="G1" s="85"/>
      <c r="H1" s="85"/>
      <c r="I1" s="85"/>
      <c r="J1" s="85"/>
      <c r="K1" s="86"/>
    </row>
    <row r="2" spans="1:11" ht="47.25" customHeight="1" x14ac:dyDescent="0.25">
      <c r="A2" s="33" t="s">
        <v>54</v>
      </c>
      <c r="B2" s="33" t="s">
        <v>2</v>
      </c>
      <c r="C2" s="34" t="s">
        <v>9</v>
      </c>
      <c r="D2" s="32" t="s">
        <v>95</v>
      </c>
      <c r="E2" s="33" t="s">
        <v>3</v>
      </c>
      <c r="F2" s="33" t="s">
        <v>4</v>
      </c>
      <c r="G2" s="33" t="s">
        <v>72</v>
      </c>
      <c r="H2" s="33" t="s">
        <v>73</v>
      </c>
      <c r="I2" s="33" t="s">
        <v>53</v>
      </c>
      <c r="J2" s="33" t="s">
        <v>51</v>
      </c>
      <c r="K2" s="33" t="s">
        <v>7</v>
      </c>
    </row>
    <row r="3" spans="1:11" ht="29.25" customHeight="1" x14ac:dyDescent="0.25">
      <c r="A3" s="17">
        <v>1</v>
      </c>
      <c r="B3" s="12" t="s">
        <v>74</v>
      </c>
      <c r="C3" s="5" t="s">
        <v>44</v>
      </c>
      <c r="D3" s="17">
        <v>10</v>
      </c>
      <c r="E3" s="17"/>
      <c r="F3" s="17">
        <f>E3*18/100+E3</f>
        <v>0</v>
      </c>
      <c r="G3" s="17">
        <f t="shared" ref="G3:G9" si="0">E3*D3</f>
        <v>0</v>
      </c>
      <c r="H3" s="17">
        <f t="shared" ref="H3:H9" si="1">F3*D3</f>
        <v>0</v>
      </c>
      <c r="I3" s="17"/>
      <c r="J3" s="17"/>
      <c r="K3" s="17"/>
    </row>
    <row r="4" spans="1:11" ht="64.5" customHeight="1" x14ac:dyDescent="0.25">
      <c r="A4" s="17">
        <f>A3+1</f>
        <v>2</v>
      </c>
      <c r="B4" s="14" t="s">
        <v>88</v>
      </c>
      <c r="C4" s="5" t="s">
        <v>44</v>
      </c>
      <c r="D4" s="17">
        <v>20</v>
      </c>
      <c r="E4" s="17"/>
      <c r="F4" s="17">
        <f t="shared" ref="F4:F9" si="2">E4*18/100+E4</f>
        <v>0</v>
      </c>
      <c r="G4" s="17">
        <f t="shared" si="0"/>
        <v>0</v>
      </c>
      <c r="H4" s="17">
        <f t="shared" si="1"/>
        <v>0</v>
      </c>
      <c r="I4" s="17"/>
      <c r="J4" s="17"/>
      <c r="K4" s="17"/>
    </row>
    <row r="5" spans="1:11" ht="60" customHeight="1" x14ac:dyDescent="0.25">
      <c r="A5" s="17">
        <f t="shared" ref="A5:A9" si="3">A4+1</f>
        <v>3</v>
      </c>
      <c r="B5" s="14" t="s">
        <v>57</v>
      </c>
      <c r="C5" s="5" t="s">
        <v>44</v>
      </c>
      <c r="D5" s="17">
        <v>30</v>
      </c>
      <c r="E5" s="17"/>
      <c r="F5" s="17">
        <f t="shared" si="2"/>
        <v>0</v>
      </c>
      <c r="G5" s="17">
        <f t="shared" si="0"/>
        <v>0</v>
      </c>
      <c r="H5" s="17">
        <f t="shared" si="1"/>
        <v>0</v>
      </c>
      <c r="I5" s="17"/>
      <c r="J5" s="17"/>
      <c r="K5" s="17"/>
    </row>
    <row r="6" spans="1:11" ht="49.5" customHeight="1" x14ac:dyDescent="0.25">
      <c r="A6" s="17">
        <f t="shared" si="3"/>
        <v>4</v>
      </c>
      <c r="B6" s="14" t="s">
        <v>58</v>
      </c>
      <c r="C6" s="5" t="s">
        <v>44</v>
      </c>
      <c r="D6" s="17">
        <v>40</v>
      </c>
      <c r="E6" s="17"/>
      <c r="F6" s="17">
        <f t="shared" si="2"/>
        <v>0</v>
      </c>
      <c r="G6" s="17">
        <f t="shared" si="0"/>
        <v>0</v>
      </c>
      <c r="H6" s="17">
        <f t="shared" si="1"/>
        <v>0</v>
      </c>
      <c r="I6" s="17"/>
      <c r="J6" s="17"/>
      <c r="K6" s="17"/>
    </row>
    <row r="7" spans="1:11" ht="45.75" customHeight="1" x14ac:dyDescent="0.25">
      <c r="A7" s="17">
        <f t="shared" si="3"/>
        <v>5</v>
      </c>
      <c r="B7" s="14" t="s">
        <v>59</v>
      </c>
      <c r="C7" s="5" t="s">
        <v>44</v>
      </c>
      <c r="D7" s="17">
        <v>30</v>
      </c>
      <c r="E7" s="17"/>
      <c r="F7" s="17">
        <f t="shared" si="2"/>
        <v>0</v>
      </c>
      <c r="G7" s="17">
        <f t="shared" si="0"/>
        <v>0</v>
      </c>
      <c r="H7" s="17">
        <f t="shared" si="1"/>
        <v>0</v>
      </c>
      <c r="I7" s="17"/>
      <c r="J7" s="17"/>
      <c r="K7" s="17"/>
    </row>
    <row r="8" spans="1:11" ht="84.75" customHeight="1" x14ac:dyDescent="0.25">
      <c r="A8" s="17">
        <f t="shared" si="3"/>
        <v>6</v>
      </c>
      <c r="B8" s="14" t="s">
        <v>42</v>
      </c>
      <c r="C8" s="5" t="s">
        <v>45</v>
      </c>
      <c r="D8" s="17">
        <v>20</v>
      </c>
      <c r="E8" s="17"/>
      <c r="F8" s="17">
        <f t="shared" si="2"/>
        <v>0</v>
      </c>
      <c r="G8" s="17">
        <f t="shared" si="0"/>
        <v>0</v>
      </c>
      <c r="H8" s="17">
        <f t="shared" si="1"/>
        <v>0</v>
      </c>
      <c r="I8" s="17"/>
      <c r="J8" s="17"/>
      <c r="K8" s="17"/>
    </row>
    <row r="9" spans="1:11" ht="83.25" customHeight="1" x14ac:dyDescent="0.25">
      <c r="A9" s="17">
        <f t="shared" si="3"/>
        <v>7</v>
      </c>
      <c r="B9" s="22" t="s">
        <v>43</v>
      </c>
      <c r="C9" s="38" t="s">
        <v>45</v>
      </c>
      <c r="D9" s="21">
        <v>20</v>
      </c>
      <c r="E9" s="21"/>
      <c r="F9" s="21">
        <f t="shared" si="2"/>
        <v>0</v>
      </c>
      <c r="G9" s="21">
        <f t="shared" si="0"/>
        <v>0</v>
      </c>
      <c r="H9" s="21">
        <f t="shared" si="1"/>
        <v>0</v>
      </c>
      <c r="I9" s="17"/>
      <c r="J9" s="17"/>
      <c r="K9" s="17"/>
    </row>
    <row r="10" spans="1:11" ht="30" customHeight="1" x14ac:dyDescent="0.25">
      <c r="A10" s="71" t="s">
        <v>70</v>
      </c>
      <c r="B10" s="71"/>
      <c r="C10" s="71"/>
      <c r="D10" s="71"/>
      <c r="E10" s="71"/>
      <c r="F10" s="71"/>
      <c r="G10" s="35">
        <f>SUM(G3:G9)</f>
        <v>0</v>
      </c>
      <c r="H10" s="35">
        <f>SUM(H3:H9)</f>
        <v>0</v>
      </c>
    </row>
  </sheetData>
  <customSheetViews>
    <customSheetView guid="{58355540-11CE-41B9-9162-1551544BE5F9}" fitToPage="1">
      <selection activeCell="B8" sqref="B8"/>
      <pageMargins left="0.7" right="0.7" top="0.75" bottom="0.75" header="0.3" footer="0.3"/>
      <pageSetup paperSize="9" fitToHeight="0" orientation="landscape" r:id="rId1"/>
    </customSheetView>
    <customSheetView guid="{6FD1A3B8-4D09-46F8-A212-D7F05E0CDBA5}" fitToPage="1">
      <selection activeCell="E4" sqref="E4"/>
      <pageMargins left="0.7" right="0.7" top="0.75" bottom="0.75" header="0.3" footer="0.3"/>
      <pageSetup paperSize="9" fitToHeight="0" orientation="landscape" r:id="rId2"/>
    </customSheetView>
  </customSheetViews>
  <mergeCells count="2">
    <mergeCell ref="A1:K1"/>
    <mergeCell ref="A10:F10"/>
  </mergeCells>
  <pageMargins left="0.7" right="0.7" top="0.75" bottom="0.75" header="0.3" footer="0.3"/>
  <pageSetup paperSize="9" scale="91"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рекапитулар</vt:lpstr>
      <vt:lpstr>дел 1 </vt:lpstr>
      <vt:lpstr>дел 2</vt:lpstr>
      <vt:lpstr>дел 3 </vt:lpstr>
      <vt:lpstr>дел 4</vt:lpstr>
      <vt:lpstr>дел 5</vt:lpstr>
      <vt:lpstr>дел 6 </vt:lpstr>
      <vt:lpstr>дел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dc:creator>
  <cp:lastModifiedBy>Anja</cp:lastModifiedBy>
  <cp:lastPrinted>2018-09-14T13:42:14Z</cp:lastPrinted>
  <dcterms:created xsi:type="dcterms:W3CDTF">2017-08-01T09:45:37Z</dcterms:created>
  <dcterms:modified xsi:type="dcterms:W3CDTF">2018-09-14T13:42:28Z</dcterms:modified>
</cp:coreProperties>
</file>